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theme/themeOverride1.xml" ContentType="application/vnd.openxmlformats-officedocument.themeOverride+xml"/>
  <Override PartName="/xl/drawings/drawing3.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xml"/>
  <Override PartName="/xl/charts/chart11.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xml"/>
  <Override PartName="/xl/charts/chart12.xml" ContentType="application/vnd.openxmlformats-officedocument.drawingml.chart+xml"/>
  <Override PartName="/xl/charts/style5.xml" ContentType="application/vnd.ms-office.chartstyle+xml"/>
  <Override PartName="/xl/charts/colors5.xml" ContentType="application/vnd.ms-office.chartcolorstyle+xml"/>
  <Override PartName="/xl/drawings/drawing7.xml" ContentType="application/vnd.openxmlformats-officedocument.drawing+xml"/>
  <Override PartName="/xl/charts/chart13.xml" ContentType="application/vnd.openxmlformats-officedocument.drawingml.chart+xml"/>
  <Override PartName="/xl/charts/style6.xml" ContentType="application/vnd.ms-office.chartstyle+xml"/>
  <Override PartName="/xl/charts/colors6.xml" ContentType="application/vnd.ms-office.chartcolorstyle+xml"/>
  <Override PartName="/xl/charts/chart14.xml" ContentType="application/vnd.openxmlformats-officedocument.drawingml.chart+xml"/>
  <Override PartName="/xl/charts/style7.xml" ContentType="application/vnd.ms-office.chartstyle+xml"/>
  <Override PartName="/xl/charts/colors7.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C:\Users\RyanC\Downloads\"/>
    </mc:Choice>
  </mc:AlternateContent>
  <xr:revisionPtr revIDLastSave="0" documentId="8_{C4D1E5E7-2B1B-49C7-A229-C3A4FBADCD2A}" xr6:coauthVersionLast="47" xr6:coauthVersionMax="47" xr10:uidLastSave="{00000000-0000-0000-0000-000000000000}"/>
  <bookViews>
    <workbookView xWindow="465" yWindow="420" windowWidth="27405" windowHeight="14625" firstSheet="5" activeTab="9" xr2:uid="{00000000-000D-0000-FFFF-FFFF00000000}"/>
  </bookViews>
  <sheets>
    <sheet name="Contents" sheetId="1" r:id="rId1"/>
    <sheet name="1. RCs" sheetId="2" r:id="rId2"/>
    <sheet name="2. RC charts" sheetId="10" r:id="rId3"/>
    <sheet name="3. RCs change" sheetId="4" r:id="rId4"/>
    <sheet name="4. RCs, compts of change" sheetId="5" r:id="rId5"/>
    <sheet name="5. TAs" sheetId="6" r:id="rId6"/>
    <sheet name="6. TA charts" sheetId="11" r:id="rId7"/>
    <sheet name="7. TAs change" sheetId="12" r:id="rId8"/>
    <sheet name="8. TAs, compts of change" sheetId="15" r:id="rId9"/>
    <sheet name="9. Median age " sheetId="17" r:id="rId10"/>
  </sheets>
  <definedNames>
    <definedName name="DatabaseSpecific" localSheetId="1">'1. RCs'!$U$23</definedName>
    <definedName name="_xlnm.Print_Area" localSheetId="7">'7. TAs change'!$A$2:$P$18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15" i="12" l="1"/>
  <c r="P16" i="12"/>
  <c r="O15" i="12"/>
  <c r="O16" i="12"/>
  <c r="O17" i="12"/>
  <c r="AJ15" i="12"/>
  <c r="AJ16" i="12"/>
  <c r="AI15" i="12"/>
  <c r="AI16" i="12"/>
  <c r="AH15" i="12"/>
  <c r="AH16" i="12"/>
  <c r="AG15" i="12"/>
  <c r="AG16" i="12"/>
  <c r="AF15" i="12"/>
  <c r="AF16" i="12"/>
  <c r="AE15" i="12"/>
  <c r="AE16" i="12"/>
  <c r="AE17" i="12"/>
  <c r="AD15" i="12"/>
  <c r="AD16" i="12"/>
  <c r="AC15" i="12"/>
  <c r="AC16" i="12"/>
  <c r="AB15" i="12"/>
  <c r="AB16" i="12"/>
  <c r="AB17" i="12"/>
  <c r="AA15" i="12"/>
  <c r="AA16" i="12"/>
  <c r="AA17" i="12"/>
  <c r="N16" i="12"/>
  <c r="M16" i="12"/>
  <c r="L16" i="12"/>
  <c r="K16" i="12"/>
  <c r="J16" i="12"/>
  <c r="I16" i="12"/>
  <c r="H16" i="12"/>
  <c r="G16" i="12"/>
  <c r="F16" i="12"/>
  <c r="E16" i="12"/>
  <c r="D16" i="12"/>
  <c r="C16" i="12"/>
  <c r="AJ10" i="12"/>
  <c r="AI6" i="12"/>
  <c r="AJ6" i="12" s="1"/>
  <c r="AI7" i="12"/>
  <c r="AJ7" i="12" s="1"/>
  <c r="AI8" i="12"/>
  <c r="AJ8" i="12" s="1"/>
  <c r="AI9" i="12"/>
  <c r="AJ9" i="12" s="1"/>
  <c r="AI10" i="12"/>
  <c r="AI11" i="12"/>
  <c r="AJ11" i="12" s="1"/>
  <c r="AI12" i="12"/>
  <c r="AJ12" i="12" s="1"/>
  <c r="AI13" i="12"/>
  <c r="AJ13" i="12" s="1"/>
  <c r="AI14" i="12"/>
  <c r="AJ14" i="12" s="1"/>
  <c r="AI17" i="12"/>
  <c r="AJ17" i="12" s="1"/>
  <c r="AI18" i="12"/>
  <c r="AJ18" i="12" s="1"/>
  <c r="AI5" i="12"/>
  <c r="AJ5" i="12" s="1"/>
  <c r="P12" i="12"/>
  <c r="P13" i="12"/>
  <c r="O6" i="12"/>
  <c r="P6" i="12" s="1"/>
  <c r="O7" i="12"/>
  <c r="P7" i="12" s="1"/>
  <c r="O8" i="12"/>
  <c r="P8" i="12" s="1"/>
  <c r="O9" i="12"/>
  <c r="P9" i="12" s="1"/>
  <c r="O10" i="12"/>
  <c r="P10" i="12" s="1"/>
  <c r="O11" i="12"/>
  <c r="P11" i="12" s="1"/>
  <c r="O12" i="12"/>
  <c r="O13" i="12"/>
  <c r="O14" i="12"/>
  <c r="P14" i="12" s="1"/>
  <c r="P17" i="12"/>
  <c r="O18" i="12"/>
  <c r="P18" i="12" s="1"/>
  <c r="O5" i="12"/>
  <c r="P5" i="12" s="1"/>
  <c r="S34" i="6"/>
  <c r="S33" i="6"/>
  <c r="S32" i="6"/>
  <c r="S24" i="6"/>
  <c r="S25" i="6"/>
  <c r="S26" i="6"/>
  <c r="S27" i="6"/>
  <c r="S28" i="6"/>
  <c r="S29" i="6"/>
  <c r="S30" i="6"/>
  <c r="S31" i="6"/>
  <c r="S23" i="6"/>
  <c r="S14" i="6"/>
  <c r="V55" i="2"/>
  <c r="V56" i="2"/>
  <c r="V57" i="2"/>
  <c r="V58" i="2"/>
  <c r="V59" i="2"/>
  <c r="V60" i="2"/>
  <c r="V54" i="2"/>
  <c r="AB6" i="4"/>
  <c r="AB16" i="4"/>
  <c r="AB17" i="4"/>
  <c r="AB22" i="4"/>
  <c r="AB23" i="4"/>
  <c r="AB5" i="4"/>
  <c r="AA6" i="4"/>
  <c r="AA7" i="4"/>
  <c r="AB7" i="4" s="1"/>
  <c r="AA8" i="4"/>
  <c r="AB8" i="4" s="1"/>
  <c r="AA9" i="4"/>
  <c r="AB9" i="4" s="1"/>
  <c r="AA10" i="4"/>
  <c r="AB10" i="4" s="1"/>
  <c r="AA11" i="4"/>
  <c r="AB11" i="4" s="1"/>
  <c r="AA12" i="4"/>
  <c r="AB12" i="4" s="1"/>
  <c r="AA13" i="4"/>
  <c r="AB13" i="4" s="1"/>
  <c r="AA14" i="4"/>
  <c r="AB14" i="4" s="1"/>
  <c r="AA15" i="4"/>
  <c r="AB15" i="4" s="1"/>
  <c r="AA16" i="4"/>
  <c r="AA17" i="4"/>
  <c r="AA18" i="4"/>
  <c r="AB18" i="4" s="1"/>
  <c r="AA19" i="4"/>
  <c r="AB19" i="4" s="1"/>
  <c r="AA20" i="4"/>
  <c r="AB20" i="4" s="1"/>
  <c r="AA21" i="4"/>
  <c r="AB21" i="4" s="1"/>
  <c r="AA22" i="4"/>
  <c r="AA23" i="4"/>
  <c r="AA5" i="4"/>
  <c r="X61" i="2"/>
  <c r="X55" i="2"/>
  <c r="X56" i="2"/>
  <c r="X57" i="2"/>
  <c r="X58" i="2"/>
  <c r="X59" i="2"/>
  <c r="X60" i="2"/>
  <c r="X54" i="2"/>
  <c r="X32" i="2"/>
  <c r="X33" i="2"/>
  <c r="X34" i="2"/>
  <c r="X35" i="2"/>
  <c r="X36" i="2"/>
  <c r="X37" i="2"/>
  <c r="X38" i="2"/>
  <c r="X39" i="2"/>
  <c r="X40" i="2"/>
  <c r="X41" i="2"/>
  <c r="X42" i="2"/>
  <c r="X43" i="2"/>
  <c r="X44" i="2"/>
  <c r="X45" i="2"/>
  <c r="X46" i="2"/>
  <c r="X47" i="2"/>
  <c r="X48" i="2"/>
  <c r="X49" i="2"/>
  <c r="X31" i="2"/>
  <c r="AG6" i="12" l="1"/>
  <c r="AH6" i="12" s="1"/>
  <c r="AG7" i="12"/>
  <c r="AH7" i="12" s="1"/>
  <c r="AG8" i="12"/>
  <c r="AH8" i="12" s="1"/>
  <c r="AG9" i="12"/>
  <c r="AH9" i="12" s="1"/>
  <c r="AG10" i="12"/>
  <c r="AH10" i="12" s="1"/>
  <c r="AG11" i="12"/>
  <c r="AH11" i="12" s="1"/>
  <c r="AG12" i="12"/>
  <c r="AH12" i="12" s="1"/>
  <c r="AG13" i="12"/>
  <c r="AH13" i="12" s="1"/>
  <c r="AG14" i="12"/>
  <c r="AH14" i="12" s="1"/>
  <c r="AG17" i="12"/>
  <c r="AH17" i="12" s="1"/>
  <c r="AG18" i="12"/>
  <c r="AH18" i="12" s="1"/>
  <c r="AG5" i="12"/>
  <c r="AH5" i="12" s="1"/>
  <c r="AE5" i="12"/>
  <c r="AF5" i="12" s="1"/>
  <c r="AE6" i="12"/>
  <c r="AF6" i="12" s="1"/>
  <c r="AE7" i="12"/>
  <c r="AF7" i="12" s="1"/>
  <c r="AE8" i="12"/>
  <c r="AF8" i="12" s="1"/>
  <c r="AE9" i="12"/>
  <c r="AF9" i="12" s="1"/>
  <c r="AE10" i="12"/>
  <c r="AF10" i="12" s="1"/>
  <c r="AE11" i="12"/>
  <c r="AF11" i="12" s="1"/>
  <c r="AE12" i="12"/>
  <c r="AE13" i="12"/>
  <c r="AF13" i="12" s="1"/>
  <c r="AE14" i="12"/>
  <c r="AF14" i="12" s="1"/>
  <c r="AF17" i="12"/>
  <c r="AE18" i="12"/>
  <c r="AF18" i="12" s="1"/>
  <c r="P32" i="6"/>
  <c r="Q32" i="6"/>
  <c r="R24" i="6"/>
  <c r="R25" i="6"/>
  <c r="R26" i="6"/>
  <c r="R27" i="6"/>
  <c r="R28" i="6"/>
  <c r="R29" i="6"/>
  <c r="R30" i="6"/>
  <c r="R31" i="6"/>
  <c r="R34" i="6"/>
  <c r="R23" i="6"/>
  <c r="R14" i="6"/>
  <c r="R33" i="6" s="1"/>
  <c r="Q14" i="6"/>
  <c r="Q33" i="6" s="1"/>
  <c r="P14" i="6"/>
  <c r="O5" i="4"/>
  <c r="P5" i="4" s="1"/>
  <c r="Q5" i="4"/>
  <c r="R5" i="4" s="1"/>
  <c r="S5" i="4"/>
  <c r="T5" i="4"/>
  <c r="O6" i="4"/>
  <c r="P6" i="4" s="1"/>
  <c r="Q6" i="4"/>
  <c r="R6" i="4" s="1"/>
  <c r="S6" i="4"/>
  <c r="T6" i="4" s="1"/>
  <c r="O7" i="4"/>
  <c r="P7" i="4" s="1"/>
  <c r="Q7" i="4"/>
  <c r="R7" i="4" s="1"/>
  <c r="S7" i="4"/>
  <c r="T7" i="4" s="1"/>
  <c r="O8" i="4"/>
  <c r="P8" i="4" s="1"/>
  <c r="Q8" i="4"/>
  <c r="R8" i="4" s="1"/>
  <c r="S8" i="4"/>
  <c r="T8" i="4" s="1"/>
  <c r="O9" i="4"/>
  <c r="P9" i="4" s="1"/>
  <c r="Q9" i="4"/>
  <c r="R9" i="4"/>
  <c r="S9" i="4"/>
  <c r="T9" i="4" s="1"/>
  <c r="O10" i="4"/>
  <c r="P10" i="4" s="1"/>
  <c r="Q10" i="4"/>
  <c r="R10" i="4" s="1"/>
  <c r="S10" i="4"/>
  <c r="T10" i="4" s="1"/>
  <c r="O11" i="4"/>
  <c r="P11" i="4" s="1"/>
  <c r="Q11" i="4"/>
  <c r="R11" i="4"/>
  <c r="S11" i="4"/>
  <c r="T11" i="4" s="1"/>
  <c r="O12" i="4"/>
  <c r="P12" i="4" s="1"/>
  <c r="Q12" i="4"/>
  <c r="R12" i="4"/>
  <c r="S12" i="4"/>
  <c r="T12" i="4" s="1"/>
  <c r="O13" i="4"/>
  <c r="P13" i="4" s="1"/>
  <c r="Q13" i="4"/>
  <c r="R13" i="4"/>
  <c r="S13" i="4"/>
  <c r="T13" i="4" s="1"/>
  <c r="O14" i="4"/>
  <c r="P14" i="4" s="1"/>
  <c r="Q14" i="4"/>
  <c r="R14" i="4" s="1"/>
  <c r="S14" i="4"/>
  <c r="T14" i="4" s="1"/>
  <c r="O15" i="4"/>
  <c r="P15" i="4" s="1"/>
  <c r="Q15" i="4"/>
  <c r="R15" i="4"/>
  <c r="S15" i="4"/>
  <c r="T15" i="4" s="1"/>
  <c r="O16" i="4"/>
  <c r="P16" i="4" s="1"/>
  <c r="Q16" i="4"/>
  <c r="R16" i="4" s="1"/>
  <c r="S16" i="4"/>
  <c r="T16" i="4" s="1"/>
  <c r="O17" i="4"/>
  <c r="P17" i="4" s="1"/>
  <c r="Q17" i="4"/>
  <c r="R17" i="4" s="1"/>
  <c r="S17" i="4"/>
  <c r="T17" i="4" s="1"/>
  <c r="O18" i="4"/>
  <c r="P18" i="4" s="1"/>
  <c r="Q18" i="4"/>
  <c r="R18" i="4" s="1"/>
  <c r="S18" i="4"/>
  <c r="T18" i="4" s="1"/>
  <c r="O19" i="4"/>
  <c r="P19" i="4"/>
  <c r="Q19" i="4"/>
  <c r="R19" i="4" s="1"/>
  <c r="S19" i="4"/>
  <c r="T19" i="4" s="1"/>
  <c r="O20" i="4"/>
  <c r="P20" i="4"/>
  <c r="Q20" i="4"/>
  <c r="R20" i="4" s="1"/>
  <c r="S20" i="4"/>
  <c r="T20" i="4" s="1"/>
  <c r="O21" i="4"/>
  <c r="P21" i="4" s="1"/>
  <c r="Q21" i="4"/>
  <c r="R21" i="4" s="1"/>
  <c r="S21" i="4"/>
  <c r="T21" i="4" s="1"/>
  <c r="O22" i="4"/>
  <c r="P22" i="4"/>
  <c r="Q22" i="4"/>
  <c r="R22" i="4" s="1"/>
  <c r="S22" i="4"/>
  <c r="T22" i="4" s="1"/>
  <c r="O23" i="4"/>
  <c r="P23" i="4"/>
  <c r="Q23" i="4"/>
  <c r="R23" i="4" s="1"/>
  <c r="S23" i="4"/>
  <c r="T23" i="4" s="1"/>
  <c r="W15" i="4"/>
  <c r="X15" i="4" s="1"/>
  <c r="Y6" i="4"/>
  <c r="Z6" i="4" s="1"/>
  <c r="Y7" i="4"/>
  <c r="Z7" i="4" s="1"/>
  <c r="Y8" i="4"/>
  <c r="Z8" i="4" s="1"/>
  <c r="Y9" i="4"/>
  <c r="Z9" i="4" s="1"/>
  <c r="Y10" i="4"/>
  <c r="Z10" i="4" s="1"/>
  <c r="Y11" i="4"/>
  <c r="Z11" i="4" s="1"/>
  <c r="Y12" i="4"/>
  <c r="Z12" i="4" s="1"/>
  <c r="Y13" i="4"/>
  <c r="Z13" i="4" s="1"/>
  <c r="Y14" i="4"/>
  <c r="Z14" i="4" s="1"/>
  <c r="Y15" i="4"/>
  <c r="Z15" i="4" s="1"/>
  <c r="Y16" i="4"/>
  <c r="Z16" i="4" s="1"/>
  <c r="Y17" i="4"/>
  <c r="Z17" i="4" s="1"/>
  <c r="Y18" i="4"/>
  <c r="Z18" i="4" s="1"/>
  <c r="Y19" i="4"/>
  <c r="Z19" i="4" s="1"/>
  <c r="Y20" i="4"/>
  <c r="Z20" i="4" s="1"/>
  <c r="Y21" i="4"/>
  <c r="Z21" i="4" s="1"/>
  <c r="Y22" i="4"/>
  <c r="Z22" i="4" s="1"/>
  <c r="Y23" i="4"/>
  <c r="Z23" i="4" s="1"/>
  <c r="Y5" i="4"/>
  <c r="Z5" i="4" s="1"/>
  <c r="W5" i="4"/>
  <c r="X5" i="4" s="1"/>
  <c r="W6" i="4"/>
  <c r="X6" i="4" s="1"/>
  <c r="W7" i="4"/>
  <c r="X7" i="4" s="1"/>
  <c r="W8" i="4"/>
  <c r="X8" i="4" s="1"/>
  <c r="W9" i="4"/>
  <c r="X9" i="4" s="1"/>
  <c r="W10" i="4"/>
  <c r="X10" i="4" s="1"/>
  <c r="W11" i="4"/>
  <c r="X11" i="4" s="1"/>
  <c r="W12" i="4"/>
  <c r="X12" i="4" s="1"/>
  <c r="W13" i="4"/>
  <c r="X13" i="4" s="1"/>
  <c r="W14" i="4"/>
  <c r="X14" i="4" s="1"/>
  <c r="W16" i="4"/>
  <c r="X16" i="4" s="1"/>
  <c r="W17" i="4"/>
  <c r="X17" i="4" s="1"/>
  <c r="W18" i="4"/>
  <c r="X18" i="4" s="1"/>
  <c r="W19" i="4"/>
  <c r="X19" i="4" s="1"/>
  <c r="W20" i="4"/>
  <c r="X20" i="4" s="1"/>
  <c r="W21" i="4"/>
  <c r="X21" i="4" s="1"/>
  <c r="W22" i="4"/>
  <c r="X22" i="4" s="1"/>
  <c r="W23" i="4"/>
  <c r="X23" i="4" s="1"/>
  <c r="W61" i="2"/>
  <c r="W55" i="2"/>
  <c r="W56" i="2"/>
  <c r="W57" i="2"/>
  <c r="W58" i="2"/>
  <c r="W59" i="2"/>
  <c r="W60" i="2"/>
  <c r="W54" i="2"/>
  <c r="V31" i="2"/>
  <c r="U32" i="2"/>
  <c r="U33" i="2"/>
  <c r="U34" i="2"/>
  <c r="U35" i="2"/>
  <c r="U36" i="2"/>
  <c r="U37" i="2"/>
  <c r="U38" i="2"/>
  <c r="U39" i="2"/>
  <c r="U40" i="2"/>
  <c r="U41" i="2"/>
  <c r="U42" i="2"/>
  <c r="U43" i="2"/>
  <c r="U44" i="2"/>
  <c r="U45" i="2"/>
  <c r="U46" i="2"/>
  <c r="U47" i="2"/>
  <c r="U48" i="2"/>
  <c r="U49" i="2"/>
  <c r="U31" i="2"/>
  <c r="V33" i="2"/>
  <c r="V34" i="2"/>
  <c r="V35" i="2"/>
  <c r="V36" i="2"/>
  <c r="V37" i="2"/>
  <c r="V38" i="2"/>
  <c r="V39" i="2"/>
  <c r="V40" i="2"/>
  <c r="V41" i="2"/>
  <c r="V42" i="2"/>
  <c r="V43" i="2"/>
  <c r="V44" i="2"/>
  <c r="V45" i="2"/>
  <c r="V46" i="2"/>
  <c r="V47" i="2"/>
  <c r="V48" i="2"/>
  <c r="V49" i="2"/>
  <c r="V32" i="2"/>
  <c r="W32" i="2"/>
  <c r="W33" i="2"/>
  <c r="W34" i="2"/>
  <c r="W35" i="2"/>
  <c r="W36" i="2"/>
  <c r="W37" i="2"/>
  <c r="W38" i="2"/>
  <c r="W39" i="2"/>
  <c r="W40" i="2"/>
  <c r="W41" i="2"/>
  <c r="W42" i="2"/>
  <c r="W43" i="2"/>
  <c r="W44" i="2"/>
  <c r="W45" i="2"/>
  <c r="W46" i="2"/>
  <c r="W47" i="2"/>
  <c r="W48" i="2"/>
  <c r="W49" i="2"/>
  <c r="W31" i="2"/>
  <c r="AA6" i="12"/>
  <c r="AA7" i="12"/>
  <c r="AA8" i="12"/>
  <c r="AA9" i="12"/>
  <c r="AA10" i="12"/>
  <c r="AA11" i="12"/>
  <c r="AA12" i="12"/>
  <c r="AA13" i="12"/>
  <c r="AA14" i="12"/>
  <c r="AA18" i="12"/>
  <c r="AA5" i="12"/>
  <c r="AC6" i="12"/>
  <c r="AD6" i="12" s="1"/>
  <c r="AC7" i="12"/>
  <c r="AD7" i="12" s="1"/>
  <c r="AC8" i="12"/>
  <c r="AD8" i="12" s="1"/>
  <c r="AC9" i="12"/>
  <c r="AD9" i="12" s="1"/>
  <c r="AC10" i="12"/>
  <c r="AD10" i="12" s="1"/>
  <c r="AC11" i="12"/>
  <c r="AD11" i="12" s="1"/>
  <c r="AC12" i="12"/>
  <c r="AD12" i="12" s="1"/>
  <c r="AC13" i="12"/>
  <c r="AD13" i="12" s="1"/>
  <c r="AC14" i="12"/>
  <c r="AD14" i="12" s="1"/>
  <c r="AC17" i="12"/>
  <c r="AD17" i="12" s="1"/>
  <c r="AC18" i="12"/>
  <c r="AD18" i="12" s="1"/>
  <c r="AC5" i="12"/>
  <c r="AD5" i="12" s="1"/>
  <c r="Q24" i="6"/>
  <c r="Q25" i="6"/>
  <c r="Q26" i="6"/>
  <c r="Q27" i="6"/>
  <c r="Q28" i="6"/>
  <c r="Q29" i="6"/>
  <c r="Q30" i="6"/>
  <c r="Q31" i="6"/>
  <c r="Q34" i="6"/>
  <c r="Q23" i="6"/>
  <c r="V6" i="4"/>
  <c r="V7" i="4"/>
  <c r="V8" i="4"/>
  <c r="V13" i="4"/>
  <c r="V15" i="4"/>
  <c r="U5" i="4"/>
  <c r="V5" i="4" s="1"/>
  <c r="V9" i="4"/>
  <c r="V12" i="4"/>
  <c r="V18" i="4"/>
  <c r="V20" i="4"/>
  <c r="V21" i="4"/>
  <c r="V22" i="4"/>
  <c r="V23" i="4"/>
  <c r="AF12" i="12" l="1"/>
  <c r="Q5" i="12"/>
  <c r="R5" i="12" s="1"/>
  <c r="S5" i="12"/>
  <c r="U5" i="12"/>
  <c r="Q6" i="12"/>
  <c r="R6" i="12" s="1"/>
  <c r="S6" i="12"/>
  <c r="T6" i="12"/>
  <c r="U6" i="12"/>
  <c r="Q7" i="12"/>
  <c r="R7" i="12" s="1"/>
  <c r="S7" i="12"/>
  <c r="U7" i="12"/>
  <c r="Q8" i="12"/>
  <c r="R8" i="12" s="1"/>
  <c r="S8" i="12"/>
  <c r="U8" i="12"/>
  <c r="Q9" i="12"/>
  <c r="R9" i="12" s="1"/>
  <c r="S9" i="12"/>
  <c r="T9" i="12" s="1"/>
  <c r="U9" i="12"/>
  <c r="Q10" i="12"/>
  <c r="R10" i="12"/>
  <c r="S10" i="12"/>
  <c r="T10" i="12" s="1"/>
  <c r="U10" i="12"/>
  <c r="V10" i="12"/>
  <c r="Q11" i="12"/>
  <c r="R11" i="12" s="1"/>
  <c r="S11" i="12"/>
  <c r="U11" i="12"/>
  <c r="V11" i="12"/>
  <c r="Q12" i="12"/>
  <c r="R12" i="12"/>
  <c r="S12" i="12"/>
  <c r="T12" i="12" s="1"/>
  <c r="U12" i="12"/>
  <c r="V12" i="12"/>
  <c r="Q13" i="12"/>
  <c r="R13" i="12" s="1"/>
  <c r="S13" i="12"/>
  <c r="U13" i="12"/>
  <c r="Q14" i="12"/>
  <c r="R14" i="12" s="1"/>
  <c r="S14" i="12"/>
  <c r="U14" i="12"/>
  <c r="V14" i="12"/>
  <c r="Q17" i="12"/>
  <c r="R17" i="12" s="1"/>
  <c r="S17" i="12"/>
  <c r="T17" i="12" s="1"/>
  <c r="U17" i="12"/>
  <c r="Q18" i="12"/>
  <c r="R18" i="12"/>
  <c r="S18" i="12"/>
  <c r="T18" i="12" s="1"/>
  <c r="U18" i="12"/>
  <c r="V18" i="12"/>
  <c r="V6" i="12" l="1"/>
  <c r="V8" i="12"/>
  <c r="V7" i="12"/>
  <c r="V9" i="12"/>
  <c r="V5" i="12"/>
  <c r="V17" i="12"/>
  <c r="V13" i="12"/>
  <c r="T5" i="12"/>
  <c r="T8" i="12"/>
  <c r="T13" i="12"/>
  <c r="T7" i="12"/>
  <c r="T11" i="12"/>
  <c r="T14" i="12"/>
  <c r="AB6" i="12"/>
  <c r="AB7" i="12"/>
  <c r="AB8" i="12"/>
  <c r="AB9" i="12"/>
  <c r="AB10" i="12"/>
  <c r="AB11" i="12"/>
  <c r="AB12" i="12"/>
  <c r="AB13" i="12"/>
  <c r="AB14" i="12"/>
  <c r="AB18" i="12"/>
  <c r="AB5" i="12"/>
  <c r="W6" i="12"/>
  <c r="W7" i="12"/>
  <c r="W8" i="12"/>
  <c r="W9" i="12"/>
  <c r="W10" i="12"/>
  <c r="X10" i="12" s="1"/>
  <c r="W11" i="12"/>
  <c r="X11" i="12" s="1"/>
  <c r="W12" i="12"/>
  <c r="X12" i="12" s="1"/>
  <c r="W13" i="12"/>
  <c r="X13" i="12" s="1"/>
  <c r="W14" i="12"/>
  <c r="W17" i="12"/>
  <c r="W18" i="12"/>
  <c r="W5" i="12"/>
  <c r="Y6" i="12"/>
  <c r="Z6" i="12" s="1"/>
  <c r="Y7" i="12"/>
  <c r="Z7" i="12" s="1"/>
  <c r="Y8" i="12"/>
  <c r="Z8" i="12" s="1"/>
  <c r="Y9" i="12"/>
  <c r="Z9" i="12" s="1"/>
  <c r="Y10" i="12"/>
  <c r="Z10" i="12" s="1"/>
  <c r="Y11" i="12"/>
  <c r="Z11" i="12" s="1"/>
  <c r="Y12" i="12"/>
  <c r="Z12" i="12" s="1"/>
  <c r="Y13" i="12"/>
  <c r="Y14" i="12"/>
  <c r="Z14" i="12" s="1"/>
  <c r="Y17" i="12"/>
  <c r="Z17" i="12" s="1"/>
  <c r="Y18" i="12"/>
  <c r="Z18" i="12" s="1"/>
  <c r="Y5" i="12"/>
  <c r="Z5" i="12" s="1"/>
  <c r="D34" i="6"/>
  <c r="E34" i="6"/>
  <c r="F34" i="6"/>
  <c r="G34" i="6"/>
  <c r="H34" i="6"/>
  <c r="I34" i="6"/>
  <c r="J34" i="6"/>
  <c r="K34" i="6"/>
  <c r="L34" i="6"/>
  <c r="M34" i="6"/>
  <c r="O34" i="6"/>
  <c r="P34" i="6"/>
  <c r="D32" i="6"/>
  <c r="E32" i="6"/>
  <c r="F32" i="6"/>
  <c r="G32" i="6"/>
  <c r="H32" i="6"/>
  <c r="I32" i="6"/>
  <c r="J32" i="6"/>
  <c r="K32" i="6"/>
  <c r="L32" i="6"/>
  <c r="M32" i="6"/>
  <c r="O32" i="6"/>
  <c r="D31" i="6"/>
  <c r="E31" i="6"/>
  <c r="F31" i="6"/>
  <c r="G31" i="6"/>
  <c r="H31" i="6"/>
  <c r="I31" i="6"/>
  <c r="J31" i="6"/>
  <c r="K31" i="6"/>
  <c r="L31" i="6"/>
  <c r="M31" i="6"/>
  <c r="O31" i="6"/>
  <c r="P31" i="6"/>
  <c r="D30" i="6"/>
  <c r="E30" i="6"/>
  <c r="F30" i="6"/>
  <c r="G30" i="6"/>
  <c r="H30" i="6"/>
  <c r="I30" i="6"/>
  <c r="J30" i="6"/>
  <c r="K30" i="6"/>
  <c r="L30" i="6"/>
  <c r="M30" i="6"/>
  <c r="O30" i="6"/>
  <c r="P30" i="6"/>
  <c r="D29" i="6"/>
  <c r="E29" i="6"/>
  <c r="F29" i="6"/>
  <c r="G29" i="6"/>
  <c r="H29" i="6"/>
  <c r="I29" i="6"/>
  <c r="J29" i="6"/>
  <c r="K29" i="6"/>
  <c r="L29" i="6"/>
  <c r="M29" i="6"/>
  <c r="O29" i="6"/>
  <c r="P29" i="6"/>
  <c r="D28" i="6"/>
  <c r="E28" i="6"/>
  <c r="F28" i="6"/>
  <c r="G28" i="6"/>
  <c r="H28" i="6"/>
  <c r="I28" i="6"/>
  <c r="J28" i="6"/>
  <c r="K28" i="6"/>
  <c r="L28" i="6"/>
  <c r="M28" i="6"/>
  <c r="O28" i="6"/>
  <c r="P28" i="6"/>
  <c r="D27" i="6"/>
  <c r="E27" i="6"/>
  <c r="F27" i="6"/>
  <c r="G27" i="6"/>
  <c r="H27" i="6"/>
  <c r="I27" i="6"/>
  <c r="J27" i="6"/>
  <c r="K27" i="6"/>
  <c r="L27" i="6"/>
  <c r="M27" i="6"/>
  <c r="O27" i="6"/>
  <c r="P27" i="6"/>
  <c r="D26" i="6"/>
  <c r="E26" i="6"/>
  <c r="F26" i="6"/>
  <c r="G26" i="6"/>
  <c r="H26" i="6"/>
  <c r="I26" i="6"/>
  <c r="J26" i="6"/>
  <c r="K26" i="6"/>
  <c r="L26" i="6"/>
  <c r="M26" i="6"/>
  <c r="O26" i="6"/>
  <c r="P26" i="6"/>
  <c r="D25" i="6"/>
  <c r="E25" i="6"/>
  <c r="F25" i="6"/>
  <c r="G25" i="6"/>
  <c r="H25" i="6"/>
  <c r="I25" i="6"/>
  <c r="J25" i="6"/>
  <c r="K25" i="6"/>
  <c r="L25" i="6"/>
  <c r="M25" i="6"/>
  <c r="O25" i="6"/>
  <c r="P25" i="6"/>
  <c r="D24" i="6"/>
  <c r="E24" i="6"/>
  <c r="F24" i="6"/>
  <c r="G24" i="6"/>
  <c r="H24" i="6"/>
  <c r="I24" i="6"/>
  <c r="J24" i="6"/>
  <c r="K24" i="6"/>
  <c r="L24" i="6"/>
  <c r="M24" i="6"/>
  <c r="O24" i="6"/>
  <c r="P24" i="6"/>
  <c r="E23" i="6"/>
  <c r="F23" i="6"/>
  <c r="G23" i="6"/>
  <c r="H23" i="6"/>
  <c r="I23" i="6"/>
  <c r="J23" i="6"/>
  <c r="K23" i="6"/>
  <c r="L23" i="6"/>
  <c r="M23" i="6"/>
  <c r="O23" i="6"/>
  <c r="P23" i="6"/>
  <c r="D23" i="6"/>
  <c r="C25" i="6"/>
  <c r="C26" i="6"/>
  <c r="C27" i="6"/>
  <c r="C28" i="6"/>
  <c r="C29" i="6"/>
  <c r="C30" i="6"/>
  <c r="C31" i="6"/>
  <c r="C32" i="6"/>
  <c r="C34" i="6"/>
  <c r="C24" i="6"/>
  <c r="C23" i="6"/>
  <c r="B34" i="6"/>
  <c r="B32" i="6"/>
  <c r="B31" i="6"/>
  <c r="B30" i="6"/>
  <c r="B29" i="6"/>
  <c r="B28" i="6"/>
  <c r="B27" i="6"/>
  <c r="B26" i="6"/>
  <c r="B25" i="6"/>
  <c r="B24" i="6"/>
  <c r="B23" i="6"/>
  <c r="U61" i="2"/>
  <c r="U60" i="2"/>
  <c r="U59" i="2"/>
  <c r="U58" i="2"/>
  <c r="U57" i="2"/>
  <c r="U56" i="2"/>
  <c r="U55" i="2"/>
  <c r="U54" i="2"/>
  <c r="P33" i="6"/>
  <c r="C14" i="6"/>
  <c r="C33" i="6" s="1"/>
  <c r="D14" i="6"/>
  <c r="D33" i="6" s="1"/>
  <c r="E14" i="6"/>
  <c r="E33" i="6" s="1"/>
  <c r="F14" i="6"/>
  <c r="F33" i="6" s="1"/>
  <c r="G14" i="6"/>
  <c r="G33" i="6" s="1"/>
  <c r="H14" i="6"/>
  <c r="H33" i="6" s="1"/>
  <c r="I14" i="6"/>
  <c r="I33" i="6" s="1"/>
  <c r="J14" i="6"/>
  <c r="J33" i="6" s="1"/>
  <c r="K14" i="6"/>
  <c r="K33" i="6" s="1"/>
  <c r="L14" i="6"/>
  <c r="L33" i="6" s="1"/>
  <c r="M14" i="6"/>
  <c r="M33" i="6" s="1"/>
  <c r="N14" i="6"/>
  <c r="O14" i="6"/>
  <c r="O33" i="6" s="1"/>
  <c r="B14" i="6"/>
  <c r="B33" i="6" s="1"/>
  <c r="X18" i="12" l="1"/>
  <c r="Z13" i="12"/>
  <c r="X8" i="12"/>
  <c r="X17" i="12"/>
  <c r="X7" i="12"/>
  <c r="X14" i="12"/>
  <c r="X6" i="12"/>
  <c r="X9" i="12"/>
  <c r="X5" i="12"/>
  <c r="T61" i="2" l="1"/>
  <c r="T55" i="2"/>
  <c r="T56" i="2"/>
  <c r="T57" i="2"/>
  <c r="T58" i="2"/>
  <c r="T59" i="2"/>
  <c r="T60" i="2"/>
  <c r="T54" i="2"/>
  <c r="T32" i="2"/>
  <c r="T33" i="2"/>
  <c r="T34" i="2"/>
  <c r="T35" i="2"/>
  <c r="T36" i="2"/>
  <c r="T37" i="2"/>
  <c r="T38" i="2"/>
  <c r="T39" i="2"/>
  <c r="T40" i="2"/>
  <c r="T41" i="2"/>
  <c r="T42" i="2"/>
  <c r="T43" i="2"/>
  <c r="T44" i="2"/>
  <c r="T45" i="2"/>
  <c r="T46" i="2"/>
  <c r="T47" i="2"/>
  <c r="T48" i="2"/>
  <c r="T49" i="2"/>
  <c r="T31" i="2"/>
  <c r="N15" i="6" l="1"/>
  <c r="S61" i="2"/>
  <c r="S55" i="2"/>
  <c r="S56" i="2"/>
  <c r="S57" i="2"/>
  <c r="S58" i="2"/>
  <c r="S59" i="2"/>
  <c r="S60" i="2"/>
  <c r="S54" i="2"/>
  <c r="S32" i="2"/>
  <c r="S33" i="2"/>
  <c r="S34" i="2"/>
  <c r="S35" i="2"/>
  <c r="S36" i="2"/>
  <c r="S37" i="2"/>
  <c r="S38" i="2"/>
  <c r="S39" i="2"/>
  <c r="S40" i="2"/>
  <c r="S41" i="2"/>
  <c r="S42" i="2"/>
  <c r="S43" i="2"/>
  <c r="S44" i="2"/>
  <c r="S45" i="2"/>
  <c r="S46" i="2"/>
  <c r="S47" i="2"/>
  <c r="S48" i="2"/>
  <c r="S49" i="2"/>
  <c r="S31" i="2"/>
  <c r="N28" i="6" l="1"/>
  <c r="N23" i="6"/>
  <c r="N31" i="6"/>
  <c r="N33" i="6"/>
  <c r="N26" i="6"/>
  <c r="N24" i="6"/>
  <c r="N29" i="6"/>
  <c r="N27" i="6"/>
  <c r="N34" i="6"/>
  <c r="N30" i="6"/>
  <c r="N32" i="6"/>
  <c r="N25" i="6"/>
  <c r="Q31" i="2"/>
  <c r="Q32" i="2"/>
  <c r="R61" i="2" l="1"/>
  <c r="R55" i="2"/>
  <c r="R56" i="2"/>
  <c r="R57" i="2"/>
  <c r="R58" i="2"/>
  <c r="R59" i="2"/>
  <c r="R60" i="2"/>
  <c r="R54" i="2"/>
  <c r="Q61" i="2" l="1"/>
  <c r="Q55" i="2"/>
  <c r="Q56" i="2"/>
  <c r="Q57" i="2"/>
  <c r="Q58" i="2"/>
  <c r="Q59" i="2"/>
  <c r="Q60" i="2"/>
  <c r="Q54" i="2"/>
  <c r="R32" i="2"/>
  <c r="R33" i="2"/>
  <c r="R34" i="2"/>
  <c r="R35" i="2"/>
  <c r="R36" i="2"/>
  <c r="R37" i="2"/>
  <c r="R38" i="2"/>
  <c r="R39" i="2"/>
  <c r="R40" i="2"/>
  <c r="R41" i="2"/>
  <c r="R42" i="2"/>
  <c r="R43" i="2"/>
  <c r="R44" i="2"/>
  <c r="R45" i="2"/>
  <c r="R46" i="2"/>
  <c r="R47" i="2"/>
  <c r="R48" i="2"/>
  <c r="R49" i="2"/>
  <c r="R31" i="2"/>
  <c r="Q33" i="2"/>
  <c r="Q34" i="2"/>
  <c r="Q35" i="2"/>
  <c r="Q36" i="2"/>
  <c r="Q37" i="2"/>
  <c r="Q38" i="2"/>
  <c r="Q39" i="2"/>
  <c r="Q40" i="2"/>
  <c r="Q41" i="2"/>
  <c r="Q42" i="2"/>
  <c r="Q43" i="2"/>
  <c r="Q44" i="2"/>
  <c r="Q45" i="2"/>
  <c r="Q46" i="2"/>
  <c r="Q47" i="2"/>
  <c r="Q48" i="2"/>
  <c r="Q49" i="2"/>
  <c r="P61" i="2" l="1"/>
  <c r="P55" i="2"/>
  <c r="P56" i="2"/>
  <c r="P57" i="2"/>
  <c r="P58" i="2"/>
  <c r="P59" i="2"/>
  <c r="P60" i="2"/>
  <c r="P54" i="2"/>
  <c r="P47" i="2"/>
  <c r="P48" i="2"/>
  <c r="P49" i="2"/>
  <c r="P32" i="2"/>
  <c r="P33" i="2"/>
  <c r="P34" i="2"/>
  <c r="P35" i="2"/>
  <c r="P36" i="2"/>
  <c r="P37" i="2"/>
  <c r="P38" i="2"/>
  <c r="P39" i="2"/>
  <c r="P40" i="2"/>
  <c r="P41" i="2"/>
  <c r="P42" i="2"/>
  <c r="P43" i="2"/>
  <c r="P44" i="2"/>
  <c r="P45" i="2"/>
  <c r="P46" i="2"/>
  <c r="P31" i="2"/>
  <c r="C61" i="2" l="1"/>
  <c r="D61" i="2"/>
  <c r="E61" i="2"/>
  <c r="F61" i="2"/>
  <c r="G61" i="2"/>
  <c r="H61" i="2"/>
  <c r="I61" i="2"/>
  <c r="J61" i="2"/>
  <c r="K61" i="2"/>
  <c r="L61" i="2"/>
  <c r="M61" i="2"/>
  <c r="N61" i="2"/>
  <c r="O61" i="2"/>
  <c r="B61" i="2"/>
  <c r="C60" i="2"/>
  <c r="D60" i="2"/>
  <c r="E60" i="2"/>
  <c r="F60" i="2"/>
  <c r="G60" i="2"/>
  <c r="H60" i="2"/>
  <c r="I60" i="2"/>
  <c r="J60" i="2"/>
  <c r="K60" i="2"/>
  <c r="L60" i="2"/>
  <c r="M60" i="2"/>
  <c r="N60" i="2"/>
  <c r="O60" i="2"/>
  <c r="B60" i="2"/>
  <c r="C59" i="2"/>
  <c r="D59" i="2"/>
  <c r="E59" i="2"/>
  <c r="F59" i="2"/>
  <c r="G59" i="2"/>
  <c r="H59" i="2"/>
  <c r="I59" i="2"/>
  <c r="J59" i="2"/>
  <c r="K59" i="2"/>
  <c r="L59" i="2"/>
  <c r="M59" i="2"/>
  <c r="N59" i="2"/>
  <c r="O59" i="2"/>
  <c r="B59" i="2"/>
  <c r="C58" i="2"/>
  <c r="D58" i="2"/>
  <c r="E58" i="2"/>
  <c r="F58" i="2"/>
  <c r="G58" i="2"/>
  <c r="H58" i="2"/>
  <c r="I58" i="2"/>
  <c r="J58" i="2"/>
  <c r="K58" i="2"/>
  <c r="L58" i="2"/>
  <c r="M58" i="2"/>
  <c r="N58" i="2"/>
  <c r="O58" i="2"/>
  <c r="B58" i="2"/>
  <c r="C57" i="2"/>
  <c r="D57" i="2"/>
  <c r="E57" i="2"/>
  <c r="F57" i="2"/>
  <c r="G57" i="2"/>
  <c r="H57" i="2"/>
  <c r="I57" i="2"/>
  <c r="J57" i="2"/>
  <c r="K57" i="2"/>
  <c r="L57" i="2"/>
  <c r="M57" i="2"/>
  <c r="N57" i="2"/>
  <c r="O57" i="2"/>
  <c r="B57" i="2"/>
  <c r="C56" i="2"/>
  <c r="D56" i="2"/>
  <c r="E56" i="2"/>
  <c r="F56" i="2"/>
  <c r="G56" i="2"/>
  <c r="H56" i="2"/>
  <c r="I56" i="2"/>
  <c r="J56" i="2"/>
  <c r="K56" i="2"/>
  <c r="L56" i="2"/>
  <c r="M56" i="2"/>
  <c r="N56" i="2"/>
  <c r="O56" i="2"/>
  <c r="B56" i="2"/>
  <c r="C55" i="2"/>
  <c r="D55" i="2"/>
  <c r="E55" i="2"/>
  <c r="F55" i="2"/>
  <c r="G55" i="2"/>
  <c r="H55" i="2"/>
  <c r="I55" i="2"/>
  <c r="J55" i="2"/>
  <c r="K55" i="2"/>
  <c r="L55" i="2"/>
  <c r="M55" i="2"/>
  <c r="N55" i="2"/>
  <c r="O55" i="2"/>
  <c r="B55" i="2"/>
  <c r="C54" i="2"/>
  <c r="D54" i="2"/>
  <c r="E54" i="2"/>
  <c r="F54" i="2"/>
  <c r="G54" i="2"/>
  <c r="H54" i="2"/>
  <c r="I54" i="2"/>
  <c r="J54" i="2"/>
  <c r="K54" i="2"/>
  <c r="L54" i="2"/>
  <c r="M54" i="2"/>
  <c r="N54" i="2"/>
  <c r="O54" i="2"/>
  <c r="B54" i="2"/>
  <c r="C49" i="2" l="1"/>
  <c r="D49" i="2"/>
  <c r="E49" i="2"/>
  <c r="F49" i="2"/>
  <c r="G49" i="2"/>
  <c r="H49" i="2"/>
  <c r="I49" i="2"/>
  <c r="J49" i="2"/>
  <c r="K49" i="2"/>
  <c r="L49" i="2"/>
  <c r="M49" i="2"/>
  <c r="N49" i="2"/>
  <c r="O49" i="2"/>
  <c r="B49" i="2"/>
  <c r="C48" i="2"/>
  <c r="D48" i="2"/>
  <c r="E48" i="2"/>
  <c r="F48" i="2"/>
  <c r="G48" i="2"/>
  <c r="H48" i="2"/>
  <c r="I48" i="2"/>
  <c r="J48" i="2"/>
  <c r="K48" i="2"/>
  <c r="L48" i="2"/>
  <c r="M48" i="2"/>
  <c r="N48" i="2"/>
  <c r="O48" i="2"/>
  <c r="B48" i="2"/>
  <c r="C47" i="2"/>
  <c r="D47" i="2"/>
  <c r="E47" i="2"/>
  <c r="F47" i="2"/>
  <c r="G47" i="2"/>
  <c r="H47" i="2"/>
  <c r="I47" i="2"/>
  <c r="J47" i="2"/>
  <c r="K47" i="2"/>
  <c r="L47" i="2"/>
  <c r="M47" i="2"/>
  <c r="N47" i="2"/>
  <c r="O47" i="2"/>
  <c r="B47" i="2"/>
  <c r="C46" i="2"/>
  <c r="D46" i="2"/>
  <c r="E46" i="2"/>
  <c r="F46" i="2"/>
  <c r="G46" i="2"/>
  <c r="H46" i="2"/>
  <c r="I46" i="2"/>
  <c r="J46" i="2"/>
  <c r="K46" i="2"/>
  <c r="L46" i="2"/>
  <c r="M46" i="2"/>
  <c r="N46" i="2"/>
  <c r="O46" i="2"/>
  <c r="B46" i="2"/>
  <c r="C45" i="2"/>
  <c r="D45" i="2"/>
  <c r="E45" i="2"/>
  <c r="F45" i="2"/>
  <c r="G45" i="2"/>
  <c r="H45" i="2"/>
  <c r="I45" i="2"/>
  <c r="J45" i="2"/>
  <c r="K45" i="2"/>
  <c r="L45" i="2"/>
  <c r="M45" i="2"/>
  <c r="N45" i="2"/>
  <c r="O45" i="2"/>
  <c r="B45" i="2"/>
  <c r="C44" i="2"/>
  <c r="D44" i="2"/>
  <c r="E44" i="2"/>
  <c r="F44" i="2"/>
  <c r="G44" i="2"/>
  <c r="H44" i="2"/>
  <c r="I44" i="2"/>
  <c r="J44" i="2"/>
  <c r="K44" i="2"/>
  <c r="L44" i="2"/>
  <c r="M44" i="2"/>
  <c r="N44" i="2"/>
  <c r="O44" i="2"/>
  <c r="B44" i="2"/>
  <c r="C43" i="2"/>
  <c r="D43" i="2"/>
  <c r="E43" i="2"/>
  <c r="F43" i="2"/>
  <c r="G43" i="2"/>
  <c r="H43" i="2"/>
  <c r="I43" i="2"/>
  <c r="J43" i="2"/>
  <c r="K43" i="2"/>
  <c r="L43" i="2"/>
  <c r="M43" i="2"/>
  <c r="N43" i="2"/>
  <c r="O43" i="2"/>
  <c r="B43" i="2"/>
  <c r="C42" i="2"/>
  <c r="D42" i="2"/>
  <c r="E42" i="2"/>
  <c r="F42" i="2"/>
  <c r="G42" i="2"/>
  <c r="H42" i="2"/>
  <c r="I42" i="2"/>
  <c r="J42" i="2"/>
  <c r="K42" i="2"/>
  <c r="L42" i="2"/>
  <c r="M42" i="2"/>
  <c r="N42" i="2"/>
  <c r="O42" i="2"/>
  <c r="B42" i="2"/>
  <c r="C41" i="2"/>
  <c r="D41" i="2"/>
  <c r="E41" i="2"/>
  <c r="F41" i="2"/>
  <c r="G41" i="2"/>
  <c r="H41" i="2"/>
  <c r="I41" i="2"/>
  <c r="J41" i="2"/>
  <c r="K41" i="2"/>
  <c r="L41" i="2"/>
  <c r="M41" i="2"/>
  <c r="N41" i="2"/>
  <c r="O41" i="2"/>
  <c r="B41" i="2"/>
  <c r="C40" i="2"/>
  <c r="D40" i="2"/>
  <c r="E40" i="2"/>
  <c r="F40" i="2"/>
  <c r="G40" i="2"/>
  <c r="H40" i="2"/>
  <c r="I40" i="2"/>
  <c r="J40" i="2"/>
  <c r="K40" i="2"/>
  <c r="L40" i="2"/>
  <c r="M40" i="2"/>
  <c r="N40" i="2"/>
  <c r="O40" i="2"/>
  <c r="B40" i="2"/>
  <c r="C39" i="2"/>
  <c r="D39" i="2"/>
  <c r="E39" i="2"/>
  <c r="F39" i="2"/>
  <c r="G39" i="2"/>
  <c r="H39" i="2"/>
  <c r="I39" i="2"/>
  <c r="J39" i="2"/>
  <c r="K39" i="2"/>
  <c r="L39" i="2"/>
  <c r="M39" i="2"/>
  <c r="N39" i="2"/>
  <c r="O39" i="2"/>
  <c r="B39" i="2"/>
  <c r="C38" i="2"/>
  <c r="D38" i="2"/>
  <c r="E38" i="2"/>
  <c r="F38" i="2"/>
  <c r="G38" i="2"/>
  <c r="H38" i="2"/>
  <c r="I38" i="2"/>
  <c r="J38" i="2"/>
  <c r="K38" i="2"/>
  <c r="L38" i="2"/>
  <c r="M38" i="2"/>
  <c r="N38" i="2"/>
  <c r="O38" i="2"/>
  <c r="B38" i="2"/>
  <c r="C37" i="2"/>
  <c r="D37" i="2"/>
  <c r="E37" i="2"/>
  <c r="F37" i="2"/>
  <c r="G37" i="2"/>
  <c r="H37" i="2"/>
  <c r="I37" i="2"/>
  <c r="J37" i="2"/>
  <c r="K37" i="2"/>
  <c r="L37" i="2"/>
  <c r="M37" i="2"/>
  <c r="N37" i="2"/>
  <c r="O37" i="2"/>
  <c r="B37" i="2"/>
  <c r="C36" i="2"/>
  <c r="D36" i="2"/>
  <c r="E36" i="2"/>
  <c r="F36" i="2"/>
  <c r="G36" i="2"/>
  <c r="H36" i="2"/>
  <c r="I36" i="2"/>
  <c r="J36" i="2"/>
  <c r="K36" i="2"/>
  <c r="L36" i="2"/>
  <c r="M36" i="2"/>
  <c r="N36" i="2"/>
  <c r="O36" i="2"/>
  <c r="B36" i="2"/>
  <c r="O35" i="2"/>
  <c r="C35" i="2"/>
  <c r="D35" i="2"/>
  <c r="E35" i="2"/>
  <c r="F35" i="2"/>
  <c r="G35" i="2"/>
  <c r="H35" i="2"/>
  <c r="I35" i="2"/>
  <c r="J35" i="2"/>
  <c r="K35" i="2"/>
  <c r="L35" i="2"/>
  <c r="M35" i="2"/>
  <c r="N35" i="2"/>
  <c r="B35" i="2"/>
  <c r="C34" i="2"/>
  <c r="D34" i="2"/>
  <c r="E34" i="2"/>
  <c r="F34" i="2"/>
  <c r="G34" i="2"/>
  <c r="H34" i="2"/>
  <c r="I34" i="2"/>
  <c r="J34" i="2"/>
  <c r="K34" i="2"/>
  <c r="L34" i="2"/>
  <c r="M34" i="2"/>
  <c r="N34" i="2"/>
  <c r="O34" i="2"/>
  <c r="B34" i="2"/>
  <c r="C33" i="2"/>
  <c r="D33" i="2"/>
  <c r="E33" i="2"/>
  <c r="F33" i="2"/>
  <c r="G33" i="2"/>
  <c r="H33" i="2"/>
  <c r="I33" i="2"/>
  <c r="J33" i="2"/>
  <c r="K33" i="2"/>
  <c r="L33" i="2"/>
  <c r="M33" i="2"/>
  <c r="N33" i="2"/>
  <c r="O33" i="2"/>
  <c r="B33" i="2"/>
  <c r="C32" i="2"/>
  <c r="D32" i="2"/>
  <c r="E32" i="2"/>
  <c r="F32" i="2"/>
  <c r="G32" i="2"/>
  <c r="H32" i="2"/>
  <c r="I32" i="2"/>
  <c r="J32" i="2"/>
  <c r="K32" i="2"/>
  <c r="L32" i="2"/>
  <c r="M32" i="2"/>
  <c r="N32" i="2"/>
  <c r="O32" i="2"/>
  <c r="B32" i="2"/>
  <c r="B31" i="2"/>
  <c r="C31" i="2"/>
  <c r="D31" i="2"/>
  <c r="E31" i="2"/>
  <c r="F31" i="2"/>
  <c r="G31" i="2"/>
  <c r="H31" i="2"/>
  <c r="I31" i="2"/>
  <c r="J31" i="2"/>
  <c r="K31" i="2"/>
  <c r="L31" i="2"/>
  <c r="M31" i="2"/>
  <c r="N31" i="2"/>
  <c r="O31" i="2"/>
</calcChain>
</file>

<file path=xl/sharedStrings.xml><?xml version="1.0" encoding="utf-8"?>
<sst xmlns="http://schemas.openxmlformats.org/spreadsheetml/2006/main" count="327" uniqueCount="167">
  <si>
    <t>List of tables</t>
  </si>
  <si>
    <t>Estimated resident population, regional council areas, charts</t>
  </si>
  <si>
    <t>Estimated resident population, Canterbury territorial authority areas, charts</t>
  </si>
  <si>
    <t>Estimated resident population as at 30 June, regional council areas</t>
  </si>
  <si>
    <t>2001</t>
  </si>
  <si>
    <t>2003</t>
  </si>
  <si>
    <t>2004</t>
  </si>
  <si>
    <t>2005</t>
  </si>
  <si>
    <t>Northland Region</t>
  </si>
  <si>
    <t>Auckland Region</t>
  </si>
  <si>
    <t>Waikato Region</t>
  </si>
  <si>
    <t>Bay of Plenty Region</t>
  </si>
  <si>
    <t>Gisborne Region</t>
  </si>
  <si>
    <t>Hawke's Bay Region</t>
  </si>
  <si>
    <t>Taranaki Region</t>
  </si>
  <si>
    <t>Manawatu-Wanganui Region</t>
  </si>
  <si>
    <t>Wellington Region</t>
  </si>
  <si>
    <t>Tasman Region</t>
  </si>
  <si>
    <t>Nelson Region</t>
  </si>
  <si>
    <t>Marlborough Region</t>
  </si>
  <si>
    <t>West Coast Region</t>
  </si>
  <si>
    <t>Canterbury Region</t>
  </si>
  <si>
    <t>Otago Region</t>
  </si>
  <si>
    <t>Southland Region</t>
  </si>
  <si>
    <t>North Island</t>
  </si>
  <si>
    <t>South Island</t>
  </si>
  <si>
    <t>Total New Zealand</t>
  </si>
  <si>
    <t>Population estimates from June 2018 are based on the 2018 Census results. The estimated resident population of each area is based on the usually resident population count updated for: residents missed or counted more than once by the census (net census undercount); residents temporarily overseas on census night; reconciliation with demographic estimates for ages 0-14 years; births, deaths, and net migration between census night and the date of the estimate. The estimated resident population is not directly comparable with the census usually resident population count because of these adjustments.
An intercensal revision for estimates between June 2013 and June 2018, to reconcile with the estimated resident population 2018-base has been completed.</t>
  </si>
  <si>
    <t xml:space="preserve">P - provisional estimates </t>
  </si>
  <si>
    <t>Source: Statistics New Zealand</t>
  </si>
  <si>
    <t>Estimated resident population as at 30 June, regional council areas, as a percentage of New Zealand's total population</t>
  </si>
  <si>
    <t>2002</t>
  </si>
  <si>
    <r>
      <t>Total New Zealand</t>
    </r>
    <r>
      <rPr>
        <vertAlign val="superscript"/>
        <sz val="10"/>
        <color theme="1"/>
        <rFont val="Arial Mäori"/>
        <family val="2"/>
      </rPr>
      <t>1</t>
    </r>
  </si>
  <si>
    <t>Estimated resident population as at 30 June, South Island regional council areas, as a percentage of total South Island population</t>
  </si>
  <si>
    <t>Change in estimated resident population, regional council areas</t>
  </si>
  <si>
    <t>Estimated resident population at 30 June</t>
  </si>
  <si>
    <t>Population change, year ended 30 June 2014</t>
  </si>
  <si>
    <t xml:space="preserve">Population change, year ended 30 June 2015 </t>
  </si>
  <si>
    <t>Population change,
year ended 30 June 2016</t>
  </si>
  <si>
    <t>Population change, year ended 30 June 2019</t>
  </si>
  <si>
    <t>Number</t>
  </si>
  <si>
    <t>Percent</t>
  </si>
  <si>
    <t xml:space="preserve">Number </t>
  </si>
  <si>
    <t xml:space="preserve">Percent </t>
  </si>
  <si>
    <t>Northland region</t>
  </si>
  <si>
    <t>Auckland region</t>
  </si>
  <si>
    <t>Waikato region</t>
  </si>
  <si>
    <t>Bay of Plenty region</t>
  </si>
  <si>
    <t>Gisborne region</t>
  </si>
  <si>
    <t>Hawke's Bay region</t>
  </si>
  <si>
    <t>Taranaki region</t>
  </si>
  <si>
    <t>Manawatu-Wanganui region</t>
  </si>
  <si>
    <t>Wellington region</t>
  </si>
  <si>
    <t>Tasman region</t>
  </si>
  <si>
    <t>Nelson region</t>
  </si>
  <si>
    <t>Marlborough region</t>
  </si>
  <si>
    <t>West Coast region</t>
  </si>
  <si>
    <t>Canterbury region</t>
  </si>
  <si>
    <t>Otago region</t>
  </si>
  <si>
    <t>Southland region</t>
  </si>
  <si>
    <t>North Island regions</t>
  </si>
  <si>
    <t>South Island regions</t>
  </si>
  <si>
    <t>New Zealand</t>
  </si>
  <si>
    <t>1.</t>
  </si>
  <si>
    <t xml:space="preserve">The estimated resident population of each area is based on the usually resident population count updated for: residents missed or counted more than once by the census (net census undercount); residents temporarily overseas on census night; reconciliation with demographic estimates for ages 0-14 years; births, deaths, and net migration between census night and the date of the estimate. </t>
  </si>
  <si>
    <t>2.</t>
  </si>
  <si>
    <t>3.</t>
  </si>
  <si>
    <t>Calculated as a constant rate of population change over the period.</t>
  </si>
  <si>
    <t>4.</t>
  </si>
  <si>
    <t>New Zealand comprises the North Island and South Island regions plus areas not included in a region.</t>
  </si>
  <si>
    <r>
      <t>Note:</t>
    </r>
    <r>
      <rPr>
        <sz val="8"/>
        <rFont val="Arial Mäori"/>
        <family val="2"/>
      </rPr>
      <t xml:space="preserve"> Due to rounding, individual figures may not always sum to the stated total(s).</t>
    </r>
  </si>
  <si>
    <t xml:space="preserve">          All derived figures have been calculated using data of greater precision than published.</t>
  </si>
  <si>
    <t>Natural increase (excess of births over deaths)</t>
  </si>
  <si>
    <t xml:space="preserve">Net migration </t>
  </si>
  <si>
    <t>Median age</t>
  </si>
  <si>
    <t>Northland</t>
  </si>
  <si>
    <t>Auckland</t>
  </si>
  <si>
    <t>Waikato</t>
  </si>
  <si>
    <t>Bay of Plenty</t>
  </si>
  <si>
    <t>Gisborne</t>
  </si>
  <si>
    <t>Hawke's Bay</t>
  </si>
  <si>
    <t>Taranaki</t>
  </si>
  <si>
    <t>Manawatu-Wanganui</t>
  </si>
  <si>
    <t>Wellington</t>
  </si>
  <si>
    <t>Tasman</t>
  </si>
  <si>
    <t>Nelson</t>
  </si>
  <si>
    <t>Marlborough</t>
  </si>
  <si>
    <t>West Coast</t>
  </si>
  <si>
    <t>Canterbury</t>
  </si>
  <si>
    <t>Otago</t>
  </si>
  <si>
    <t>Southland</t>
  </si>
  <si>
    <t>Population estimates from June 2018 are based on the 2018 Census results.  The estimated resident population of each area is based on the 2018 Census usually resident population count, with updates for: residents missed or counted more than once by the census (net census undercount); residents temporarily overseas on census night, reconciliation with demographic estimates for ages 0-14 years; births, deaths, and net migration between census night and the date of the estimate. The estimated resident population is not directly comparable with the census usually resident population count because of these adjustments.</t>
  </si>
  <si>
    <t>Notes: Natural increase - excess of births over deaths. Negative values denote a natural decrease.</t>
  </si>
  <si>
    <t>Net internal migration - the difference between internal migration to and from the area.</t>
  </si>
  <si>
    <t>Net migration - difference between the number of people who have moved to, and departed from, a given area. Subnational net migration includes both international migration and internal migration.</t>
  </si>
  <si>
    <t>Kaikōura District</t>
  </si>
  <si>
    <t>Hurunui District</t>
  </si>
  <si>
    <t>Waimakariri District</t>
  </si>
  <si>
    <t>Christchurch City</t>
  </si>
  <si>
    <t>Selwyn District</t>
  </si>
  <si>
    <t>Ashburton District</t>
  </si>
  <si>
    <t>Timaru District</t>
  </si>
  <si>
    <t>Mackenzie District</t>
  </si>
  <si>
    <t>Waimate District</t>
  </si>
  <si>
    <t>Waitaki District (total population)</t>
  </si>
  <si>
    <t>Waitaki Area Units in Canterbury</t>
  </si>
  <si>
    <t xml:space="preserve">Total 'greater Christchurch' </t>
  </si>
  <si>
    <t xml:space="preserve">Canterbury region </t>
  </si>
  <si>
    <t>Population estimates from June 2018 are based on the estimated resident population 2018-base. The estimated resident population of each area is based on the usually resident population count updated for: residents missed or counted more than once by the census (net census undercount); residents temporarily overseas on census night; reconciliation with demographic estimates for ages 0-14 years; births, deaths, and net migration between census night and the date of the estimate. The estimated resident population is not directly comparable with the census usually resident population count because of these adjustments.</t>
  </si>
  <si>
    <t>Notes: 
1. Only part of Waitaki District is in the Canterbury regional council area. The Waitaki Area Units within the Canterbury regional council area are: Aviemore, Inland Water-Lake Ohau and Danseys Pass . 
2. 'Greater Christchurch' is the sum of the Waimakariri and Selwyn Districts and Christchurch City (which includes Banks Peninsula).</t>
  </si>
  <si>
    <t xml:space="preserve">As a percentage of total Canterbury region </t>
  </si>
  <si>
    <t>At 30 June</t>
  </si>
  <si>
    <t>Population change,
year ended 30 June 2014</t>
  </si>
  <si>
    <t>Population change,
year ended 30 June 2015</t>
  </si>
  <si>
    <t>Population change,
year ended 30 June 2017</t>
  </si>
  <si>
    <t>Population change, year ended 30 June 2018</t>
  </si>
  <si>
    <t>Kaikōura district</t>
  </si>
  <si>
    <t>Hurunui district</t>
  </si>
  <si>
    <t>Waimakariri district</t>
  </si>
  <si>
    <t>Christchurch city</t>
  </si>
  <si>
    <t>Selwyn district</t>
  </si>
  <si>
    <t>Ashburton district</t>
  </si>
  <si>
    <t>Timaru district</t>
  </si>
  <si>
    <t>Mackenzie district</t>
  </si>
  <si>
    <t>Waimate district</t>
  </si>
  <si>
    <t>Waitaki district</t>
  </si>
  <si>
    <r>
      <t>Note:</t>
    </r>
    <r>
      <rPr>
        <sz val="8"/>
        <rFont val="Arial Mäori"/>
        <family val="2"/>
      </rPr>
      <t xml:space="preserve"> Due to rounding, individual figures may not always sum to the stated total(s). All derived figures have been calculated using data of greater precision than published.</t>
    </r>
  </si>
  <si>
    <t>P - provisional estimates</t>
  </si>
  <si>
    <r>
      <rPr>
        <b/>
        <sz val="8"/>
        <rFont val="Arial Mäori"/>
        <family val="2"/>
      </rPr>
      <t xml:space="preserve">Source: </t>
    </r>
    <r>
      <rPr>
        <sz val="8"/>
        <rFont val="Arial Mäori"/>
        <family val="2"/>
      </rPr>
      <t>Statistics New Zealand</t>
    </r>
  </si>
  <si>
    <t>Natural increase</t>
  </si>
  <si>
    <t xml:space="preserve">Net internal migration </t>
  </si>
  <si>
    <t xml:space="preserve">Net international migration </t>
  </si>
  <si>
    <t xml:space="preserve">Median age </t>
  </si>
  <si>
    <t xml:space="preserve">natural increase </t>
  </si>
  <si>
    <t xml:space="preserve">net migration </t>
  </si>
  <si>
    <t>Year to 30 June</t>
  </si>
  <si>
    <t>Waitaki District</t>
  </si>
  <si>
    <t xml:space="preserve"> -</t>
  </si>
  <si>
    <r>
      <t>New Zealand</t>
    </r>
    <r>
      <rPr>
        <vertAlign val="superscript"/>
        <sz val="10"/>
        <color theme="1"/>
        <rFont val="Arial"/>
        <family val="2"/>
      </rPr>
      <t>4</t>
    </r>
  </si>
  <si>
    <t>Population change, year ended 30 June 2022</t>
  </si>
  <si>
    <t>Population change, year ended 30 June 2021</t>
  </si>
  <si>
    <t>Population change, year ended 30 June 2020</t>
  </si>
  <si>
    <t xml:space="preserve">Estimated resident population of regional council areas </t>
  </si>
  <si>
    <t>Components of population change in regional council areas</t>
  </si>
  <si>
    <t>Estimated resident population of Canterbury territorial authority areas as at 30 June</t>
  </si>
  <si>
    <t>Change in estimated resident population, Canterbury territorial authority areas</t>
  </si>
  <si>
    <t>Components of population change in Canterbury territorial authority areas</t>
  </si>
  <si>
    <t>Estimated resident population, regional council areas and Canterbury territorial authorities as at 30 June, 2001 to 2023</t>
  </si>
  <si>
    <t xml:space="preserve">All subnational population estimates from 1996 onwards get rebased to the latest geographic boundaries (2023 boundaries). </t>
  </si>
  <si>
    <t>Population change, year ended 30 June 2023</t>
  </si>
  <si>
    <t>Average annual change,
 seven years ended 30 June 2023</t>
  </si>
  <si>
    <t>All subnational population estimates from 1996 onwards get rebased to the latest geographic boundaries (2023 boundaries)</t>
  </si>
  <si>
    <t>Components of population change in regional council areas, 2019-2023</t>
  </si>
  <si>
    <t>Estimated resident population in Canterbury as at 30 June, 2006-2023</t>
  </si>
  <si>
    <t xml:space="preserve">2023 boundaries </t>
  </si>
  <si>
    <t>2022P</t>
  </si>
  <si>
    <t>2023P</t>
  </si>
  <si>
    <r>
      <t>Regional council area</t>
    </r>
    <r>
      <rPr>
        <b/>
        <vertAlign val="superscript"/>
        <sz val="10"/>
        <rFont val="Arial Mäori"/>
      </rPr>
      <t>(2)</t>
    </r>
  </si>
  <si>
    <r>
      <t>Percent</t>
    </r>
    <r>
      <rPr>
        <b/>
        <vertAlign val="superscript"/>
        <sz val="10"/>
        <rFont val="Arial Mäori"/>
        <family val="2"/>
      </rPr>
      <t>(3)</t>
    </r>
  </si>
  <si>
    <t>Change in estimated resident population, Canterbury territorial authority areas, 2006–23</t>
  </si>
  <si>
    <t>Average annual change,
 7 years ended 
30 June 2023</t>
  </si>
  <si>
    <r>
      <t>Territorial authority area</t>
    </r>
    <r>
      <rPr>
        <b/>
        <vertAlign val="superscript"/>
        <sz val="10"/>
        <rFont val="Arial Mäori"/>
        <family val="2"/>
      </rPr>
      <t>(2)</t>
    </r>
  </si>
  <si>
    <r>
      <t>Components of population change in Canterbury territorial authority areas,</t>
    </r>
    <r>
      <rPr>
        <vertAlign val="superscript"/>
        <sz val="14"/>
        <color rgb="FF136B99"/>
        <rFont val="Arial"/>
        <family val="2"/>
      </rPr>
      <t>1</t>
    </r>
    <r>
      <rPr>
        <b/>
        <sz val="14"/>
        <color rgb="FF136B99"/>
        <rFont val="Arial"/>
        <family val="2"/>
      </rPr>
      <t xml:space="preserve"> 2019-2023</t>
    </r>
  </si>
  <si>
    <t>1. All subnational population estimates from 1996 onwards get rebased to the latest geographic boundaries (2023 boundaries)</t>
  </si>
  <si>
    <t xml:space="preserve">2022 and 2023 based on provisional estimates. </t>
  </si>
  <si>
    <t xml:space="preserve">Median age for regional council areas and Canterbury territorial authority areas 2019-2022 </t>
  </si>
  <si>
    <t>Median age for regional council areas and Canterbury territorial authority areas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</si>
</sst>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0\ \ \ ;"/>
    <numFmt numFmtId="165" formatCode="0.0%"/>
    <numFmt numFmtId="166" formatCode="#,##0\ \ \ "/>
    <numFmt numFmtId="167" formatCode="0.0"/>
    <numFmt numFmtId="168" formatCode="\-#,##0\ \ \ ;"/>
    <numFmt numFmtId="169" formatCode="0.0%\ \ ;"/>
  </numFmts>
  <fonts count="58">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Arial"/>
      <family val="2"/>
    </font>
    <font>
      <b/>
      <sz val="11"/>
      <color theme="1"/>
      <name val="Arial"/>
      <family val="2"/>
    </font>
    <font>
      <b/>
      <sz val="12"/>
      <color rgb="FF136B99"/>
      <name val="Arial"/>
      <family val="2"/>
    </font>
    <font>
      <sz val="10"/>
      <color theme="1"/>
      <name val="Arial Mäori"/>
      <family val="2"/>
    </font>
    <font>
      <sz val="10"/>
      <name val="Arial Mäori"/>
      <family val="2"/>
    </font>
    <font>
      <sz val="8"/>
      <color theme="1"/>
      <name val="Arial Mäori"/>
      <family val="2"/>
    </font>
    <font>
      <sz val="10"/>
      <color theme="1"/>
      <name val="Arial"/>
      <family val="2"/>
    </font>
    <font>
      <sz val="8"/>
      <color theme="1"/>
      <name val="Arial"/>
      <family val="2"/>
    </font>
    <font>
      <b/>
      <sz val="10"/>
      <color theme="1"/>
      <name val="Arial"/>
      <family val="2"/>
    </font>
    <font>
      <u/>
      <sz val="11"/>
      <color theme="10"/>
      <name val="Arial"/>
      <family val="2"/>
    </font>
    <font>
      <sz val="8"/>
      <name val="Arial Mäori"/>
      <family val="2"/>
    </font>
    <font>
      <sz val="10"/>
      <name val="Arial"/>
      <family val="2"/>
    </font>
    <font>
      <b/>
      <sz val="8"/>
      <name val="Arial Mäori"/>
      <family val="2"/>
    </font>
    <font>
      <vertAlign val="superscript"/>
      <sz val="10"/>
      <color theme="1"/>
      <name val="Arial Mäori"/>
      <family val="2"/>
    </font>
    <font>
      <u/>
      <sz val="10"/>
      <color indexed="12"/>
      <name val="Arial"/>
      <family val="2"/>
    </font>
    <font>
      <u/>
      <sz val="10"/>
      <color theme="10"/>
      <name val="Arial"/>
      <family val="2"/>
    </font>
    <font>
      <sz val="11"/>
      <name val="Arial"/>
      <family val="2"/>
    </font>
    <font>
      <b/>
      <sz val="8"/>
      <color theme="1"/>
      <name val="Arial"/>
      <family val="2"/>
    </font>
    <font>
      <vertAlign val="superscript"/>
      <sz val="10"/>
      <color theme="1"/>
      <name val="Arial"/>
      <family val="2"/>
    </font>
    <font>
      <b/>
      <sz val="14"/>
      <color rgb="FF136B99"/>
      <name val="Arial"/>
      <family val="2"/>
    </font>
    <font>
      <b/>
      <sz val="18"/>
      <color rgb="FF136B99"/>
      <name val="Arial"/>
      <family val="2"/>
    </font>
    <font>
      <vertAlign val="superscript"/>
      <sz val="14"/>
      <color rgb="FF136B99"/>
      <name val="Arial"/>
      <family val="2"/>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ont>
    <font>
      <sz val="11"/>
      <color theme="0"/>
      <name val="Arial"/>
      <family val="2"/>
    </font>
    <font>
      <b/>
      <sz val="14"/>
      <color theme="4" tint="-0.249977111117893"/>
      <name val="Arial"/>
      <family val="2"/>
    </font>
    <font>
      <sz val="8"/>
      <color theme="1"/>
      <name val="Arial Mäori"/>
    </font>
    <font>
      <sz val="10"/>
      <color theme="0"/>
      <name val="Arial"/>
      <family val="2"/>
    </font>
    <font>
      <b/>
      <sz val="10"/>
      <color theme="1"/>
      <name val="Arial Mäori"/>
      <family val="2"/>
    </font>
    <font>
      <b/>
      <sz val="10"/>
      <name val="Arial Mäori"/>
    </font>
    <font>
      <b/>
      <vertAlign val="superscript"/>
      <sz val="10"/>
      <name val="Arial Mäori"/>
    </font>
    <font>
      <b/>
      <sz val="10"/>
      <name val="Arial Mäori"/>
      <family val="2"/>
    </font>
    <font>
      <b/>
      <vertAlign val="superscript"/>
      <sz val="10"/>
      <name val="Arial Mäori"/>
      <family val="2"/>
    </font>
  </fonts>
  <fills count="37">
    <fill>
      <patternFill patternType="none"/>
    </fill>
    <fill>
      <patternFill patternType="gray125"/>
    </fill>
    <fill>
      <patternFill patternType="solid">
        <fgColor theme="0"/>
        <bgColor indexed="64"/>
      </patternFill>
    </fill>
    <fill>
      <patternFill patternType="solid">
        <fgColor theme="5" tint="0.399975585192419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5" tint="0.59999389629810485"/>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187">
    <xf numFmtId="0" fontId="0" fillId="0" borderId="0"/>
    <xf numFmtId="43" fontId="10" fillId="0" borderId="0" applyFont="0" applyFill="0" applyBorder="0" applyAlignment="0" applyProtection="0"/>
    <xf numFmtId="0" fontId="19" fillId="0" borderId="0" applyNumberFormat="0" applyFill="0" applyBorder="0" applyAlignment="0" applyProtection="0"/>
    <xf numFmtId="9" fontId="10" fillId="0" borderId="0" applyFont="0" applyFill="0" applyBorder="0" applyAlignment="0" applyProtection="0"/>
    <xf numFmtId="0" fontId="21" fillId="0" borderId="0"/>
    <xf numFmtId="0" fontId="21" fillId="0" borderId="0"/>
    <xf numFmtId="0" fontId="24"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21" fillId="0" borderId="0"/>
    <xf numFmtId="0" fontId="21" fillId="0" borderId="0"/>
    <xf numFmtId="0" fontId="9" fillId="0" borderId="0"/>
    <xf numFmtId="0" fontId="21" fillId="0" borderId="0"/>
    <xf numFmtId="0" fontId="32" fillId="0" borderId="0" applyNumberFormat="0" applyFill="0" applyBorder="0" applyAlignment="0" applyProtection="0"/>
    <xf numFmtId="0" fontId="33" fillId="0" borderId="15" applyNumberFormat="0" applyFill="0" applyAlignment="0" applyProtection="0"/>
    <xf numFmtId="0" fontId="34" fillId="0" borderId="16" applyNumberFormat="0" applyFill="0" applyAlignment="0" applyProtection="0"/>
    <xf numFmtId="0" fontId="35" fillId="0" borderId="17" applyNumberFormat="0" applyFill="0" applyAlignment="0" applyProtection="0"/>
    <xf numFmtId="0" fontId="35" fillId="0" borderId="0" applyNumberFormat="0" applyFill="0" applyBorder="0" applyAlignment="0" applyProtection="0"/>
    <xf numFmtId="0" fontId="36" fillId="4" borderId="0" applyNumberFormat="0" applyBorder="0" applyAlignment="0" applyProtection="0"/>
    <xf numFmtId="0" fontId="37" fillId="5" borderId="0" applyNumberFormat="0" applyBorder="0" applyAlignment="0" applyProtection="0"/>
    <xf numFmtId="0" fontId="38" fillId="6" borderId="0" applyNumberFormat="0" applyBorder="0" applyAlignment="0" applyProtection="0"/>
    <xf numFmtId="0" fontId="39" fillId="7" borderId="18" applyNumberFormat="0" applyAlignment="0" applyProtection="0"/>
    <xf numFmtId="0" fontId="40" fillId="8" borderId="19" applyNumberFormat="0" applyAlignment="0" applyProtection="0"/>
    <xf numFmtId="0" fontId="41" fillId="8" borderId="18" applyNumberFormat="0" applyAlignment="0" applyProtection="0"/>
    <xf numFmtId="0" fontId="42" fillId="0" borderId="20" applyNumberFormat="0" applyFill="0" applyAlignment="0" applyProtection="0"/>
    <xf numFmtId="0" fontId="43" fillId="9" borderId="2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23" applyNumberFormat="0" applyFill="0" applyAlignment="0" applyProtection="0"/>
    <xf numFmtId="0" fontId="47"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47"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47"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47" fillId="23"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47" fillId="27"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0" borderId="0" applyNumberFormat="0" applyBorder="0" applyAlignment="0" applyProtection="0"/>
    <xf numFmtId="0" fontId="47" fillId="31"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4" borderId="0" applyNumberFormat="0" applyBorder="0" applyAlignment="0" applyProtection="0"/>
    <xf numFmtId="0" fontId="8" fillId="10" borderId="22" applyNumberFormat="0" applyFont="0" applyAlignment="0" applyProtection="0"/>
    <xf numFmtId="0" fontId="48" fillId="0" borderId="0"/>
    <xf numFmtId="0" fontId="7" fillId="10" borderId="22"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0" fontId="6" fillId="10" borderId="22" applyNumberFormat="0" applyFont="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0" fontId="5" fillId="10" borderId="22"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4" fillId="10" borderId="22"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3" fillId="10" borderId="22"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2" fillId="10" borderId="2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1" fillId="10" borderId="22"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cellStyleXfs>
  <cellXfs count="262">
    <xf numFmtId="0" fontId="0" fillId="0" borderId="0" xfId="0"/>
    <xf numFmtId="0" fontId="0" fillId="2" borderId="0" xfId="0" applyFill="1"/>
    <xf numFmtId="0" fontId="0" fillId="2" borderId="0" xfId="0" applyFill="1" applyAlignment="1">
      <alignment vertical="top"/>
    </xf>
    <xf numFmtId="3" fontId="16" fillId="2" borderId="1" xfId="0" applyNumberFormat="1" applyFont="1" applyFill="1" applyBorder="1"/>
    <xf numFmtId="0" fontId="15" fillId="2" borderId="0" xfId="0" applyFont="1" applyFill="1"/>
    <xf numFmtId="49" fontId="20" fillId="2" borderId="0" xfId="0" applyNumberFormat="1" applyFont="1" applyFill="1"/>
    <xf numFmtId="0" fontId="20" fillId="2" borderId="0" xfId="0" applyFont="1" applyFill="1"/>
    <xf numFmtId="0" fontId="17" fillId="2" borderId="0" xfId="0" applyFont="1" applyFill="1"/>
    <xf numFmtId="49" fontId="22" fillId="2" borderId="0" xfId="0" applyNumberFormat="1" applyFont="1" applyFill="1"/>
    <xf numFmtId="0" fontId="22" fillId="2" borderId="0" xfId="0" applyFont="1" applyFill="1"/>
    <xf numFmtId="0" fontId="16" fillId="2" borderId="0" xfId="0" applyFont="1" applyFill="1"/>
    <xf numFmtId="0" fontId="17" fillId="2" borderId="0" xfId="0" applyFont="1" applyFill="1" applyAlignment="1">
      <alignment wrapText="1"/>
    </xf>
    <xf numFmtId="0" fontId="16" fillId="2" borderId="0" xfId="0" applyFont="1" applyFill="1" applyAlignment="1">
      <alignment vertical="center"/>
    </xf>
    <xf numFmtId="0" fontId="16" fillId="2" borderId="1" xfId="0" applyFont="1" applyFill="1" applyBorder="1" applyAlignment="1">
      <alignment horizontal="center" vertical="center"/>
    </xf>
    <xf numFmtId="0" fontId="16" fillId="2" borderId="1" xfId="0" applyFont="1" applyFill="1" applyBorder="1" applyAlignment="1">
      <alignment vertical="center"/>
    </xf>
    <xf numFmtId="3" fontId="16" fillId="2" borderId="1" xfId="0" applyNumberFormat="1" applyFont="1" applyFill="1" applyBorder="1" applyAlignment="1">
      <alignment vertical="center"/>
    </xf>
    <xf numFmtId="3" fontId="16" fillId="2" borderId="1" xfId="0" applyNumberFormat="1" applyFont="1" applyFill="1" applyBorder="1" applyAlignment="1">
      <alignment horizontal="right" vertical="center"/>
    </xf>
    <xf numFmtId="0" fontId="13" fillId="2" borderId="0" xfId="0" applyFont="1" applyFill="1" applyAlignment="1">
      <alignment vertical="center"/>
    </xf>
    <xf numFmtId="0" fontId="13" fillId="2" borderId="1" xfId="0" applyFont="1" applyFill="1" applyBorder="1" applyAlignment="1">
      <alignment vertical="center"/>
    </xf>
    <xf numFmtId="165" fontId="13" fillId="2" borderId="1" xfId="3" applyNumberFormat="1" applyFont="1" applyFill="1" applyBorder="1" applyAlignment="1">
      <alignment horizontal="right" vertical="center"/>
    </xf>
    <xf numFmtId="0" fontId="17" fillId="2" borderId="0" xfId="0" applyFont="1" applyFill="1" applyAlignment="1">
      <alignment vertical="top"/>
    </xf>
    <xf numFmtId="0" fontId="21" fillId="2" borderId="1" xfId="0" applyFont="1" applyFill="1" applyBorder="1" applyAlignment="1">
      <alignment vertical="center"/>
    </xf>
    <xf numFmtId="3" fontId="21" fillId="2" borderId="1" xfId="0" applyNumberFormat="1" applyFont="1" applyFill="1" applyBorder="1" applyAlignment="1">
      <alignment vertical="center"/>
    </xf>
    <xf numFmtId="0" fontId="26" fillId="2" borderId="0" xfId="0" applyFont="1" applyFill="1"/>
    <xf numFmtId="1" fontId="14" fillId="2" borderId="0" xfId="11" applyNumberFormat="1" applyFont="1" applyFill="1" applyAlignment="1">
      <alignment horizontal="left"/>
    </xf>
    <xf numFmtId="0" fontId="20" fillId="2" borderId="0" xfId="4" applyFont="1" applyFill="1"/>
    <xf numFmtId="0" fontId="11" fillId="2" borderId="0" xfId="0" applyFont="1" applyFill="1"/>
    <xf numFmtId="0" fontId="19" fillId="2" borderId="0" xfId="2" applyFill="1"/>
    <xf numFmtId="165" fontId="16" fillId="2" borderId="0" xfId="0" applyNumberFormat="1" applyFont="1" applyFill="1"/>
    <xf numFmtId="0" fontId="16" fillId="2" borderId="1" xfId="0" applyFont="1" applyFill="1" applyBorder="1" applyAlignment="1">
      <alignment horizontal="left" vertical="center"/>
    </xf>
    <xf numFmtId="3" fontId="16" fillId="2" borderId="1" xfId="0" applyNumberFormat="1" applyFont="1" applyFill="1" applyBorder="1" applyAlignment="1">
      <alignment horizontal="left" vertical="center"/>
    </xf>
    <xf numFmtId="0" fontId="27" fillId="2" borderId="0" xfId="0" applyFont="1" applyFill="1" applyAlignment="1">
      <alignment wrapText="1"/>
    </xf>
    <xf numFmtId="0" fontId="16" fillId="2" borderId="11" xfId="0" applyFont="1" applyFill="1" applyBorder="1" applyAlignment="1">
      <alignment vertical="center"/>
    </xf>
    <xf numFmtId="0" fontId="16" fillId="2" borderId="13" xfId="0" applyFont="1" applyFill="1" applyBorder="1" applyAlignment="1">
      <alignment horizontal="right" vertical="center"/>
    </xf>
    <xf numFmtId="0" fontId="13" fillId="2" borderId="0" xfId="0" applyFont="1" applyFill="1"/>
    <xf numFmtId="0" fontId="13" fillId="2" borderId="1" xfId="0" applyFont="1" applyFill="1" applyBorder="1"/>
    <xf numFmtId="3" fontId="13" fillId="2" borderId="1" xfId="0" applyNumberFormat="1" applyFont="1" applyFill="1" applyBorder="1" applyAlignment="1">
      <alignment horizontal="right"/>
    </xf>
    <xf numFmtId="3" fontId="13" fillId="2" borderId="1" xfId="0" applyNumberFormat="1" applyFont="1" applyFill="1" applyBorder="1" applyAlignment="1">
      <alignment vertical="center"/>
    </xf>
    <xf numFmtId="49" fontId="20" fillId="2" borderId="0" xfId="0" applyNumberFormat="1" applyFont="1" applyFill="1" applyAlignment="1">
      <alignment vertical="top"/>
    </xf>
    <xf numFmtId="0" fontId="29" fillId="2" borderId="0" xfId="0" applyFont="1" applyFill="1" applyAlignment="1">
      <alignment vertical="top"/>
    </xf>
    <xf numFmtId="0" fontId="12" fillId="2" borderId="0" xfId="0" applyFont="1" applyFill="1" applyAlignment="1">
      <alignment horizontal="left" vertical="top"/>
    </xf>
    <xf numFmtId="0" fontId="20" fillId="2" borderId="0" xfId="0" applyFont="1" applyFill="1" applyAlignment="1">
      <alignment wrapText="1"/>
    </xf>
    <xf numFmtId="0" fontId="20" fillId="2" borderId="0" xfId="0" quotePrefix="1" applyFont="1" applyFill="1" applyAlignment="1">
      <alignment horizontal="left" vertical="center"/>
    </xf>
    <xf numFmtId="0" fontId="16" fillId="2" borderId="1" xfId="0" applyFont="1" applyFill="1" applyBorder="1"/>
    <xf numFmtId="166" fontId="14" fillId="0" borderId="1" xfId="1" applyNumberFormat="1" applyFont="1" applyFill="1" applyBorder="1" applyAlignment="1" applyProtection="1">
      <alignment horizontal="right"/>
    </xf>
    <xf numFmtId="0" fontId="0" fillId="2" borderId="0" xfId="0" applyFill="1" applyAlignment="1">
      <alignment horizontal="right" vertical="center"/>
    </xf>
    <xf numFmtId="0" fontId="16" fillId="2" borderId="0" xfId="0" applyFont="1" applyFill="1" applyAlignment="1">
      <alignment horizontal="center" vertical="center" wrapText="1"/>
    </xf>
    <xf numFmtId="165" fontId="16" fillId="2" borderId="0" xfId="3" applyNumberFormat="1" applyFont="1" applyFill="1" applyBorder="1" applyAlignment="1">
      <alignment horizontal="center" vertical="center"/>
    </xf>
    <xf numFmtId="0" fontId="16" fillId="2" borderId="0" xfId="0" applyFont="1" applyFill="1" applyAlignment="1">
      <alignment horizontal="center" vertical="center"/>
    </xf>
    <xf numFmtId="167" fontId="16" fillId="2" borderId="0" xfId="3" applyNumberFormat="1" applyFont="1" applyFill="1" applyBorder="1" applyAlignment="1">
      <alignment horizontal="right" vertical="center"/>
    </xf>
    <xf numFmtId="165" fontId="16" fillId="2" borderId="1" xfId="0" applyNumberFormat="1" applyFont="1" applyFill="1" applyBorder="1"/>
    <xf numFmtId="164" fontId="14" fillId="2" borderId="1" xfId="0" applyNumberFormat="1" applyFont="1" applyFill="1" applyBorder="1" applyAlignment="1">
      <alignment horizontal="right"/>
    </xf>
    <xf numFmtId="0" fontId="16" fillId="2" borderId="1" xfId="0" applyFont="1" applyFill="1" applyBorder="1" applyAlignment="1">
      <alignment horizontal="center"/>
    </xf>
    <xf numFmtId="164" fontId="16" fillId="2" borderId="1" xfId="0" applyNumberFormat="1" applyFont="1" applyFill="1" applyBorder="1"/>
    <xf numFmtId="3" fontId="14" fillId="0" borderId="1" xfId="0" applyNumberFormat="1" applyFont="1" applyBorder="1"/>
    <xf numFmtId="3" fontId="14" fillId="2" borderId="1" xfId="0" applyNumberFormat="1" applyFont="1" applyFill="1" applyBorder="1"/>
    <xf numFmtId="164" fontId="14" fillId="3" borderId="1" xfId="0" applyNumberFormat="1" applyFont="1" applyFill="1" applyBorder="1" applyAlignment="1">
      <alignment horizontal="right"/>
    </xf>
    <xf numFmtId="164" fontId="16" fillId="3" borderId="1" xfId="0" applyNumberFormat="1" applyFont="1" applyFill="1" applyBorder="1"/>
    <xf numFmtId="166" fontId="14" fillId="3" borderId="1" xfId="1" applyNumberFormat="1" applyFont="1" applyFill="1" applyBorder="1" applyAlignment="1" applyProtection="1">
      <alignment horizontal="right"/>
    </xf>
    <xf numFmtId="165" fontId="14" fillId="2" borderId="1" xfId="0" applyNumberFormat="1" applyFont="1" applyFill="1" applyBorder="1" applyAlignment="1">
      <alignment horizontal="right" vertical="center"/>
    </xf>
    <xf numFmtId="165" fontId="14" fillId="3" borderId="1" xfId="0" applyNumberFormat="1" applyFont="1" applyFill="1" applyBorder="1" applyAlignment="1">
      <alignment horizontal="right" vertical="center"/>
    </xf>
    <xf numFmtId="3" fontId="16" fillId="2" borderId="11" xfId="0" applyNumberFormat="1" applyFont="1" applyFill="1" applyBorder="1" applyAlignment="1">
      <alignment vertical="center"/>
    </xf>
    <xf numFmtId="3" fontId="13" fillId="2" borderId="11" xfId="0" applyNumberFormat="1" applyFont="1" applyFill="1" applyBorder="1" applyAlignment="1">
      <alignment vertical="center"/>
    </xf>
    <xf numFmtId="3" fontId="16" fillId="0" borderId="1" xfId="0" applyNumberFormat="1" applyFont="1" applyBorder="1" applyAlignment="1">
      <alignment horizontal="right" vertical="center"/>
    </xf>
    <xf numFmtId="3" fontId="16" fillId="0" borderId="1" xfId="0" applyNumberFormat="1" applyFont="1" applyBorder="1"/>
    <xf numFmtId="3" fontId="13" fillId="0" borderId="1" xfId="0" applyNumberFormat="1" applyFont="1" applyBorder="1" applyAlignment="1">
      <alignment horizontal="right"/>
    </xf>
    <xf numFmtId="165" fontId="16" fillId="3" borderId="1" xfId="0" applyNumberFormat="1" applyFont="1" applyFill="1" applyBorder="1"/>
    <xf numFmtId="165" fontId="13" fillId="0" borderId="1" xfId="3" applyNumberFormat="1" applyFont="1" applyFill="1" applyBorder="1" applyAlignment="1">
      <alignment horizontal="right" vertical="center"/>
    </xf>
    <xf numFmtId="3" fontId="16" fillId="3" borderId="1" xfId="0" applyNumberFormat="1" applyFont="1" applyFill="1" applyBorder="1"/>
    <xf numFmtId="167" fontId="0" fillId="2" borderId="0" xfId="0" applyNumberFormat="1" applyFill="1" applyAlignment="1">
      <alignment vertical="top"/>
    </xf>
    <xf numFmtId="167" fontId="0" fillId="2" borderId="0" xfId="0" applyNumberFormat="1" applyFill="1"/>
    <xf numFmtId="0" fontId="14" fillId="3" borderId="1" xfId="0" applyFont="1" applyFill="1" applyBorder="1"/>
    <xf numFmtId="3" fontId="13" fillId="3" borderId="1" xfId="0" applyNumberFormat="1" applyFont="1" applyFill="1" applyBorder="1" applyAlignment="1">
      <alignment horizontal="right"/>
    </xf>
    <xf numFmtId="3" fontId="13" fillId="3" borderId="1" xfId="0" applyNumberFormat="1" applyFont="1" applyFill="1" applyBorder="1" applyAlignment="1">
      <alignment vertical="center"/>
    </xf>
    <xf numFmtId="0" fontId="14" fillId="3" borderId="1" xfId="0" applyFont="1" applyFill="1" applyBorder="1" applyAlignment="1">
      <alignment vertical="center"/>
    </xf>
    <xf numFmtId="165" fontId="13" fillId="3" borderId="1" xfId="3" applyNumberFormat="1" applyFont="1" applyFill="1" applyBorder="1" applyAlignment="1">
      <alignment horizontal="right" vertical="center"/>
    </xf>
    <xf numFmtId="3" fontId="13" fillId="2" borderId="1" xfId="0" applyNumberFormat="1" applyFont="1" applyFill="1" applyBorder="1" applyAlignment="1">
      <alignment horizontal="right" vertical="center"/>
    </xf>
    <xf numFmtId="165" fontId="16" fillId="2" borderId="1" xfId="0" applyNumberFormat="1" applyFont="1" applyFill="1" applyBorder="1" applyAlignment="1">
      <alignment horizontal="right" vertical="center"/>
    </xf>
    <xf numFmtId="3" fontId="0" fillId="2" borderId="1" xfId="0" applyNumberFormat="1" applyFill="1" applyBorder="1"/>
    <xf numFmtId="3" fontId="14" fillId="2" borderId="1" xfId="0" applyNumberFormat="1" applyFont="1" applyFill="1" applyBorder="1" applyAlignment="1">
      <alignment horizontal="right" vertical="center"/>
    </xf>
    <xf numFmtId="168" fontId="14" fillId="35" borderId="1" xfId="0" applyNumberFormat="1" applyFont="1" applyFill="1" applyBorder="1" applyAlignment="1">
      <alignment horizontal="right" vertical="center"/>
    </xf>
    <xf numFmtId="164" fontId="14" fillId="3" borderId="1" xfId="0" applyNumberFormat="1" applyFont="1" applyFill="1" applyBorder="1" applyAlignment="1">
      <alignment horizontal="right" vertical="center"/>
    </xf>
    <xf numFmtId="3" fontId="14" fillId="3" borderId="1" xfId="0" applyNumberFormat="1" applyFont="1" applyFill="1" applyBorder="1" applyAlignment="1">
      <alignment horizontal="right" vertical="center"/>
    </xf>
    <xf numFmtId="164" fontId="14" fillId="2" borderId="1" xfId="0" applyNumberFormat="1" applyFont="1" applyFill="1" applyBorder="1" applyAlignment="1">
      <alignment horizontal="right" vertical="center"/>
    </xf>
    <xf numFmtId="0" fontId="18" fillId="2" borderId="1" xfId="0" applyFont="1" applyFill="1" applyBorder="1" applyAlignment="1">
      <alignment vertical="center"/>
    </xf>
    <xf numFmtId="3" fontId="16" fillId="0" borderId="1" xfId="0" applyNumberFormat="1" applyFont="1" applyBorder="1" applyAlignment="1">
      <alignment vertical="center"/>
    </xf>
    <xf numFmtId="0" fontId="49" fillId="2" borderId="0" xfId="0" applyFont="1" applyFill="1"/>
    <xf numFmtId="3" fontId="16" fillId="2" borderId="1" xfId="0" applyNumberFormat="1" applyFont="1" applyFill="1" applyBorder="1" applyAlignment="1">
      <alignment horizontal="center"/>
    </xf>
    <xf numFmtId="1" fontId="16" fillId="2" borderId="1" xfId="0" applyNumberFormat="1" applyFont="1" applyFill="1" applyBorder="1" applyAlignment="1">
      <alignment horizontal="right" vertical="center"/>
    </xf>
    <xf numFmtId="0" fontId="15" fillId="2" borderId="0" xfId="0" applyFont="1" applyFill="1" applyAlignment="1">
      <alignment vertical="top" wrapText="1"/>
    </xf>
    <xf numFmtId="49" fontId="20" fillId="2" borderId="0" xfId="0" applyNumberFormat="1" applyFont="1" applyFill="1" applyAlignment="1">
      <alignment horizontal="center" vertical="center"/>
    </xf>
    <xf numFmtId="0" fontId="18" fillId="2" borderId="1" xfId="0" applyFont="1" applyFill="1" applyBorder="1" applyAlignment="1">
      <alignment horizontal="center"/>
    </xf>
    <xf numFmtId="0" fontId="18" fillId="0" borderId="1" xfId="0" applyFont="1" applyBorder="1" applyAlignment="1">
      <alignment horizontal="center"/>
    </xf>
    <xf numFmtId="0" fontId="18" fillId="2" borderId="1" xfId="0" applyFont="1" applyFill="1" applyBorder="1" applyAlignment="1">
      <alignment horizontal="center" wrapText="1"/>
    </xf>
    <xf numFmtId="0" fontId="50" fillId="0" borderId="0" xfId="0" applyFont="1" applyAlignment="1">
      <alignment vertical="top"/>
    </xf>
    <xf numFmtId="0" fontId="30" fillId="2" borderId="0" xfId="0" applyFont="1" applyFill="1"/>
    <xf numFmtId="0" fontId="51" fillId="2" borderId="0" xfId="0" applyFont="1" applyFill="1" applyAlignment="1">
      <alignment vertical="top" wrapText="1"/>
    </xf>
    <xf numFmtId="0" fontId="17" fillId="2" borderId="0" xfId="0" applyFont="1" applyFill="1" applyAlignment="1">
      <alignment horizontal="left" vertical="top"/>
    </xf>
    <xf numFmtId="0" fontId="14" fillId="2" borderId="4" xfId="0" applyFont="1" applyFill="1" applyBorder="1" applyAlignment="1">
      <alignment horizontal="left" vertical="center"/>
    </xf>
    <xf numFmtId="0" fontId="14" fillId="2" borderId="5" xfId="0" applyFont="1" applyFill="1" applyBorder="1" applyAlignment="1">
      <alignment horizontal="left" vertical="center"/>
    </xf>
    <xf numFmtId="0" fontId="14" fillId="3" borderId="4" xfId="0" applyFont="1" applyFill="1" applyBorder="1" applyAlignment="1">
      <alignment horizontal="left" vertical="center"/>
    </xf>
    <xf numFmtId="0" fontId="14" fillId="3" borderId="5" xfId="0" applyFont="1" applyFill="1" applyBorder="1" applyAlignment="1">
      <alignment horizontal="left" vertical="center"/>
    </xf>
    <xf numFmtId="0" fontId="18" fillId="2" borderId="5" xfId="0" applyFont="1" applyFill="1" applyBorder="1" applyAlignment="1">
      <alignment horizontal="center" vertical="center"/>
    </xf>
    <xf numFmtId="0" fontId="21" fillId="2" borderId="1" xfId="53" applyFont="1" applyFill="1" applyBorder="1" applyAlignment="1">
      <alignment horizontal="right" vertical="center"/>
    </xf>
    <xf numFmtId="0" fontId="21" fillId="2" borderId="1" xfId="53" applyFont="1" applyFill="1" applyBorder="1" applyAlignment="1">
      <alignment horizontal="center" vertical="center"/>
    </xf>
    <xf numFmtId="3" fontId="21" fillId="2" borderId="13" xfId="0" applyNumberFormat="1" applyFont="1" applyFill="1" applyBorder="1" applyAlignment="1">
      <alignment vertical="center"/>
    </xf>
    <xf numFmtId="0" fontId="21" fillId="3" borderId="1" xfId="53" applyFont="1" applyFill="1" applyBorder="1" applyAlignment="1">
      <alignment horizontal="center" vertical="center"/>
    </xf>
    <xf numFmtId="3" fontId="16" fillId="2" borderId="1" xfId="0" applyNumberFormat="1" applyFont="1" applyFill="1" applyBorder="1" applyAlignment="1">
      <alignment horizontal="center" vertical="center" wrapText="1"/>
    </xf>
    <xf numFmtId="3" fontId="21" fillId="2" borderId="1" xfId="0" applyNumberFormat="1" applyFont="1" applyFill="1" applyBorder="1" applyAlignment="1">
      <alignment horizontal="right"/>
    </xf>
    <xf numFmtId="3" fontId="21" fillId="2" borderId="1" xfId="53" applyNumberFormat="1" applyFont="1" applyFill="1" applyBorder="1" applyAlignment="1">
      <alignment horizontal="right"/>
    </xf>
    <xf numFmtId="3" fontId="21" fillId="2" borderId="1" xfId="8" applyNumberFormat="1" applyFill="1" applyBorder="1" applyAlignment="1">
      <alignment horizontal="right"/>
    </xf>
    <xf numFmtId="3" fontId="21" fillId="3" borderId="1" xfId="53" applyNumberFormat="1" applyFont="1" applyFill="1" applyBorder="1" applyAlignment="1">
      <alignment horizontal="right"/>
    </xf>
    <xf numFmtId="3" fontId="17" fillId="2" borderId="0" xfId="0" applyNumberFormat="1" applyFont="1" applyFill="1" applyAlignment="1">
      <alignment horizontal="left"/>
    </xf>
    <xf numFmtId="164" fontId="16" fillId="3" borderId="1" xfId="0" applyNumberFormat="1" applyFont="1" applyFill="1" applyBorder="1" applyAlignment="1">
      <alignment horizontal="right"/>
    </xf>
    <xf numFmtId="164" fontId="14" fillId="2" borderId="1" xfId="1" applyNumberFormat="1" applyFont="1" applyFill="1" applyBorder="1" applyAlignment="1">
      <alignment horizontal="right" vertical="center"/>
    </xf>
    <xf numFmtId="164" fontId="16" fillId="0" borderId="1" xfId="0" applyNumberFormat="1" applyFont="1" applyBorder="1" applyAlignment="1">
      <alignment horizontal="right"/>
    </xf>
    <xf numFmtId="164" fontId="14" fillId="3" borderId="1" xfId="1" applyNumberFormat="1" applyFont="1" applyFill="1" applyBorder="1" applyAlignment="1">
      <alignment horizontal="right" vertical="center"/>
    </xf>
    <xf numFmtId="3" fontId="21" fillId="2" borderId="0" xfId="53" applyNumberFormat="1" applyFont="1" applyFill="1" applyAlignment="1">
      <alignment horizontal="center" vertical="center"/>
    </xf>
    <xf numFmtId="10" fontId="0" fillId="2" borderId="0" xfId="0" applyNumberFormat="1" applyFill="1"/>
    <xf numFmtId="3" fontId="16" fillId="2" borderId="0" xfId="0" applyNumberFormat="1" applyFont="1" applyFill="1" applyAlignment="1">
      <alignment horizontal="left" vertical="center"/>
    </xf>
    <xf numFmtId="3" fontId="16" fillId="2" borderId="0" xfId="0" applyNumberFormat="1" applyFont="1" applyFill="1" applyAlignment="1">
      <alignment horizontal="center" vertical="center" wrapText="1"/>
    </xf>
    <xf numFmtId="165" fontId="49" fillId="2" borderId="0" xfId="0" applyNumberFormat="1" applyFont="1" applyFill="1"/>
    <xf numFmtId="3" fontId="16" fillId="3" borderId="1" xfId="0" applyNumberFormat="1" applyFont="1" applyFill="1" applyBorder="1" applyAlignment="1">
      <alignment horizontal="right"/>
    </xf>
    <xf numFmtId="3" fontId="16" fillId="2" borderId="1" xfId="0" applyNumberFormat="1" applyFont="1" applyFill="1" applyBorder="1" applyAlignment="1">
      <alignment horizontal="right"/>
    </xf>
    <xf numFmtId="169" fontId="16" fillId="2" borderId="1" xfId="0" applyNumberFormat="1" applyFont="1" applyFill="1" applyBorder="1" applyAlignment="1">
      <alignment horizontal="right"/>
    </xf>
    <xf numFmtId="165" fontId="16" fillId="2" borderId="1" xfId="0" applyNumberFormat="1" applyFont="1" applyFill="1" applyBorder="1" applyAlignment="1">
      <alignment horizontal="right"/>
    </xf>
    <xf numFmtId="169" fontId="16" fillId="3" borderId="1" xfId="0" applyNumberFormat="1" applyFont="1" applyFill="1" applyBorder="1" applyAlignment="1">
      <alignment horizontal="right"/>
    </xf>
    <xf numFmtId="165" fontId="16" fillId="3" borderId="1" xfId="0" applyNumberFormat="1" applyFont="1" applyFill="1" applyBorder="1" applyAlignment="1">
      <alignment horizontal="right"/>
    </xf>
    <xf numFmtId="3" fontId="52" fillId="2" borderId="0" xfId="53" applyNumberFormat="1" applyFont="1" applyFill="1" applyAlignment="1">
      <alignment horizontal="center" vertical="center"/>
    </xf>
    <xf numFmtId="10" fontId="49" fillId="2" borderId="0" xfId="0" applyNumberFormat="1" applyFont="1" applyFill="1"/>
    <xf numFmtId="0" fontId="52" fillId="2" borderId="0" xfId="0" applyFont="1" applyFill="1" applyAlignment="1">
      <alignment horizontal="left" vertical="center"/>
    </xf>
    <xf numFmtId="0" fontId="52" fillId="2" borderId="0" xfId="0" applyFont="1" applyFill="1" applyAlignment="1">
      <alignment vertical="center"/>
    </xf>
    <xf numFmtId="0" fontId="52" fillId="2" borderId="0" xfId="53" applyFont="1" applyFill="1" applyAlignment="1">
      <alignment horizontal="center" vertical="center"/>
    </xf>
    <xf numFmtId="3" fontId="52" fillId="2" borderId="0" xfId="0" applyNumberFormat="1" applyFont="1" applyFill="1" applyAlignment="1">
      <alignment horizontal="center"/>
    </xf>
    <xf numFmtId="3" fontId="52" fillId="2" borderId="0" xfId="0" applyNumberFormat="1" applyFont="1" applyFill="1" applyAlignment="1">
      <alignment horizontal="center" vertical="center"/>
    </xf>
    <xf numFmtId="0" fontId="18" fillId="2" borderId="13" xfId="0" applyFont="1" applyFill="1" applyBorder="1" applyAlignment="1">
      <alignment horizontal="center" vertical="center" wrapText="1"/>
    </xf>
    <xf numFmtId="0" fontId="18" fillId="2" borderId="12" xfId="0" applyFont="1" applyFill="1" applyBorder="1" applyAlignment="1">
      <alignment horizontal="center" vertical="center" wrapText="1"/>
    </xf>
    <xf numFmtId="0" fontId="18" fillId="2" borderId="1" xfId="0" applyFont="1" applyFill="1" applyBorder="1" applyAlignment="1">
      <alignment horizontal="center" vertical="center"/>
    </xf>
    <xf numFmtId="0" fontId="18" fillId="2" borderId="3" xfId="0" applyFont="1" applyFill="1" applyBorder="1" applyAlignment="1">
      <alignment horizontal="center" vertical="center" wrapText="1"/>
    </xf>
    <xf numFmtId="0" fontId="16" fillId="0" borderId="1" xfId="0" applyFont="1" applyBorder="1" applyAlignment="1">
      <alignment horizontal="center"/>
    </xf>
    <xf numFmtId="0" fontId="18" fillId="0" borderId="1" xfId="0" applyFont="1" applyBorder="1" applyAlignment="1">
      <alignment horizontal="center" vertical="center"/>
    </xf>
    <xf numFmtId="0" fontId="16" fillId="3" borderId="1" xfId="0" applyFont="1" applyFill="1" applyBorder="1" applyAlignment="1">
      <alignment horizontal="center"/>
    </xf>
    <xf numFmtId="0" fontId="18" fillId="2" borderId="1" xfId="0" applyFont="1" applyFill="1" applyBorder="1" applyAlignment="1">
      <alignment horizontal="center" vertical="center" wrapText="1"/>
    </xf>
    <xf numFmtId="3" fontId="16" fillId="2" borderId="0" xfId="0" applyNumberFormat="1" applyFont="1" applyFill="1" applyAlignment="1">
      <alignment horizontal="center"/>
    </xf>
    <xf numFmtId="0" fontId="16" fillId="2" borderId="0" xfId="0" applyFont="1" applyFill="1" applyAlignment="1">
      <alignment horizontal="center"/>
    </xf>
    <xf numFmtId="0" fontId="0" fillId="0" borderId="0" xfId="0" applyAlignment="1">
      <alignment horizontal="center"/>
    </xf>
    <xf numFmtId="0" fontId="21" fillId="2" borderId="1" xfId="8" applyFill="1" applyBorder="1" applyAlignment="1">
      <alignment horizontal="center"/>
    </xf>
    <xf numFmtId="10" fontId="0" fillId="2" borderId="0" xfId="0" applyNumberFormat="1" applyFill="1" applyAlignment="1">
      <alignment vertical="top"/>
    </xf>
    <xf numFmtId="10" fontId="17" fillId="2" borderId="0" xfId="0" applyNumberFormat="1" applyFont="1" applyFill="1"/>
    <xf numFmtId="0" fontId="18" fillId="2" borderId="4" xfId="0" applyFont="1" applyFill="1" applyBorder="1" applyAlignment="1">
      <alignment horizontal="center" vertical="center"/>
    </xf>
    <xf numFmtId="169" fontId="14" fillId="2" borderId="5" xfId="0" applyNumberFormat="1" applyFont="1" applyFill="1" applyBorder="1" applyAlignment="1">
      <alignment horizontal="right" vertical="center"/>
    </xf>
    <xf numFmtId="165" fontId="14" fillId="2" borderId="5" xfId="0" applyNumberFormat="1" applyFont="1" applyFill="1" applyBorder="1" applyAlignment="1">
      <alignment horizontal="right" vertical="center"/>
    </xf>
    <xf numFmtId="169" fontId="14" fillId="3" borderId="5" xfId="0" applyNumberFormat="1" applyFont="1" applyFill="1" applyBorder="1" applyAlignment="1">
      <alignment horizontal="right" vertical="center"/>
    </xf>
    <xf numFmtId="165" fontId="0" fillId="2" borderId="0" xfId="0" applyNumberFormat="1" applyFill="1" applyAlignment="1">
      <alignment vertical="top"/>
    </xf>
    <xf numFmtId="165" fontId="0" fillId="2" borderId="0" xfId="0" applyNumberFormat="1" applyFill="1"/>
    <xf numFmtId="165" fontId="17" fillId="2" borderId="0" xfId="0" applyNumberFormat="1" applyFont="1" applyFill="1"/>
    <xf numFmtId="165" fontId="16" fillId="2" borderId="4" xfId="0" applyNumberFormat="1" applyFont="1" applyFill="1" applyBorder="1"/>
    <xf numFmtId="165" fontId="16" fillId="3" borderId="4" xfId="0" applyNumberFormat="1" applyFont="1" applyFill="1" applyBorder="1"/>
    <xf numFmtId="164" fontId="16" fillId="2" borderId="0" xfId="0" applyNumberFormat="1" applyFont="1" applyFill="1"/>
    <xf numFmtId="3" fontId="0" fillId="2" borderId="0" xfId="0" applyNumberFormat="1" applyFill="1"/>
    <xf numFmtId="0" fontId="0" fillId="2" borderId="14" xfId="0" applyFill="1" applyBorder="1"/>
    <xf numFmtId="0" fontId="16" fillId="2" borderId="14" xfId="0" applyFont="1" applyFill="1" applyBorder="1" applyAlignment="1">
      <alignment horizontal="center" vertical="center"/>
    </xf>
    <xf numFmtId="164" fontId="16" fillId="2" borderId="14" xfId="0" applyNumberFormat="1" applyFont="1" applyFill="1" applyBorder="1"/>
    <xf numFmtId="0" fontId="18" fillId="2" borderId="1" xfId="0" applyFont="1" applyFill="1" applyBorder="1"/>
    <xf numFmtId="3" fontId="16" fillId="36" borderId="1" xfId="0" applyNumberFormat="1" applyFont="1" applyFill="1" applyBorder="1" applyAlignment="1">
      <alignment horizontal="left" vertical="center"/>
    </xf>
    <xf numFmtId="3" fontId="16" fillId="36" borderId="1" xfId="0" applyNumberFormat="1" applyFont="1" applyFill="1" applyBorder="1" applyAlignment="1">
      <alignment horizontal="center"/>
    </xf>
    <xf numFmtId="0" fontId="21" fillId="36" borderId="1" xfId="53" applyFont="1" applyFill="1" applyBorder="1" applyAlignment="1">
      <alignment horizontal="right" vertical="center"/>
    </xf>
    <xf numFmtId="0" fontId="0" fillId="2" borderId="1" xfId="0" applyFill="1" applyBorder="1" applyAlignment="1">
      <alignment horizontal="right" vertical="center"/>
    </xf>
    <xf numFmtId="0" fontId="18" fillId="2" borderId="11" xfId="0" applyFont="1" applyFill="1" applyBorder="1" applyAlignment="1">
      <alignment horizontal="center" vertical="center"/>
    </xf>
    <xf numFmtId="0" fontId="53" fillId="0" borderId="1" xfId="0" applyFont="1" applyBorder="1" applyAlignment="1">
      <alignment horizontal="center" vertical="center"/>
    </xf>
    <xf numFmtId="0" fontId="53" fillId="2" borderId="1" xfId="0" applyFont="1" applyFill="1" applyBorder="1" applyAlignment="1">
      <alignment horizontal="center" vertical="center"/>
    </xf>
    <xf numFmtId="0" fontId="53" fillId="2" borderId="1" xfId="0" applyFont="1" applyFill="1" applyBorder="1" applyAlignment="1">
      <alignment horizontal="center"/>
    </xf>
    <xf numFmtId="0" fontId="53" fillId="0" borderId="1" xfId="0" applyFont="1" applyBorder="1" applyAlignment="1">
      <alignment horizontal="center"/>
    </xf>
    <xf numFmtId="3" fontId="54" fillId="2" borderId="9" xfId="0" applyNumberFormat="1" applyFont="1" applyFill="1" applyBorder="1" applyAlignment="1">
      <alignment horizontal="center" vertical="center" wrapText="1"/>
    </xf>
    <xf numFmtId="0" fontId="56" fillId="2" borderId="1" xfId="0" applyFont="1" applyFill="1" applyBorder="1" applyAlignment="1">
      <alignment horizontal="center" vertical="center"/>
    </xf>
    <xf numFmtId="3" fontId="56" fillId="2" borderId="5" xfId="0" applyNumberFormat="1" applyFont="1" applyFill="1" applyBorder="1" applyAlignment="1">
      <alignment horizontal="center" vertical="center" wrapText="1"/>
    </xf>
    <xf numFmtId="1" fontId="56" fillId="2" borderId="11" xfId="0" applyNumberFormat="1" applyFont="1" applyFill="1" applyBorder="1" applyAlignment="1">
      <alignment horizontal="center" wrapText="1"/>
    </xf>
    <xf numFmtId="1" fontId="56" fillId="2" borderId="13" xfId="0" applyNumberFormat="1" applyFont="1" applyFill="1" applyBorder="1" applyAlignment="1">
      <alignment horizontal="center" wrapText="1"/>
    </xf>
    <xf numFmtId="167" fontId="18" fillId="2" borderId="1" xfId="0" applyNumberFormat="1" applyFont="1" applyFill="1" applyBorder="1"/>
    <xf numFmtId="0" fontId="18" fillId="2" borderId="0" xfId="0" applyFont="1" applyFill="1" applyAlignment="1">
      <alignment horizontal="center" vertical="center"/>
    </xf>
    <xf numFmtId="3" fontId="16" fillId="2" borderId="0" xfId="0" applyNumberFormat="1" applyFont="1" applyFill="1" applyAlignment="1">
      <alignment horizontal="right"/>
    </xf>
    <xf numFmtId="0" fontId="0" fillId="2" borderId="0" xfId="0" applyFill="1" applyAlignment="1">
      <alignment horizontal="center" vertical="center"/>
    </xf>
    <xf numFmtId="3" fontId="16" fillId="2" borderId="0" xfId="0" applyNumberFormat="1" applyFont="1" applyFill="1"/>
    <xf numFmtId="3" fontId="21" fillId="2" borderId="4" xfId="8" applyNumberFormat="1" applyFill="1" applyBorder="1" applyAlignment="1">
      <alignment horizontal="right"/>
    </xf>
    <xf numFmtId="0" fontId="18" fillId="2" borderId="0" xfId="0" applyFont="1" applyFill="1" applyAlignment="1">
      <alignment horizontal="center" vertical="center" wrapText="1"/>
    </xf>
    <xf numFmtId="3" fontId="21" fillId="2" borderId="13" xfId="8" applyNumberFormat="1" applyFill="1" applyBorder="1" applyAlignment="1">
      <alignment horizontal="right"/>
    </xf>
    <xf numFmtId="3" fontId="21" fillId="2" borderId="12" xfId="8" applyNumberFormat="1" applyFill="1" applyBorder="1" applyAlignment="1">
      <alignment horizontal="right"/>
    </xf>
    <xf numFmtId="0" fontId="18" fillId="2" borderId="1" xfId="0" applyFont="1" applyFill="1" applyBorder="1" applyAlignment="1">
      <alignment horizontal="left" vertical="center"/>
    </xf>
    <xf numFmtId="3" fontId="18" fillId="2" borderId="1" xfId="0" applyNumberFormat="1" applyFont="1" applyFill="1" applyBorder="1" applyAlignment="1">
      <alignment horizontal="left" vertical="center"/>
    </xf>
    <xf numFmtId="3" fontId="18" fillId="3" borderId="1" xfId="0" applyNumberFormat="1" applyFont="1" applyFill="1" applyBorder="1" applyAlignment="1">
      <alignment horizontal="left" vertical="center"/>
    </xf>
    <xf numFmtId="10" fontId="19" fillId="2" borderId="0" xfId="2" applyNumberFormat="1" applyFill="1" applyBorder="1"/>
    <xf numFmtId="10" fontId="52" fillId="2" borderId="0" xfId="0" applyNumberFormat="1" applyFont="1" applyFill="1"/>
    <xf numFmtId="10" fontId="52" fillId="2" borderId="0" xfId="0" applyNumberFormat="1" applyFont="1" applyFill="1" applyAlignment="1">
      <alignment horizontal="center" vertical="center"/>
    </xf>
    <xf numFmtId="10" fontId="52" fillId="2" borderId="0" xfId="0" applyNumberFormat="1" applyFont="1" applyFill="1" applyAlignment="1">
      <alignment horizontal="center" vertical="center" wrapText="1"/>
    </xf>
    <xf numFmtId="10" fontId="16" fillId="2" borderId="0" xfId="0" applyNumberFormat="1" applyFont="1" applyFill="1"/>
    <xf numFmtId="0" fontId="12" fillId="2" borderId="0" xfId="0" applyFont="1" applyFill="1" applyAlignment="1">
      <alignment horizontal="left" vertical="top"/>
    </xf>
    <xf numFmtId="0" fontId="29" fillId="2" borderId="0" xfId="0" applyFont="1" applyFill="1" applyAlignment="1">
      <alignment horizontal="left" vertical="top"/>
    </xf>
    <xf numFmtId="0" fontId="15" fillId="2" borderId="0" xfId="0" applyFont="1" applyFill="1" applyAlignment="1">
      <alignment horizontal="left" wrapText="1"/>
    </xf>
    <xf numFmtId="0" fontId="15" fillId="2" borderId="0" xfId="0" applyFont="1" applyFill="1" applyAlignment="1">
      <alignment vertical="top" wrapText="1"/>
    </xf>
    <xf numFmtId="1" fontId="54" fillId="2" borderId="1" xfId="0" applyNumberFormat="1" applyFont="1" applyFill="1" applyBorder="1" applyAlignment="1">
      <alignment horizontal="center" vertical="center" wrapText="1"/>
    </xf>
    <xf numFmtId="1" fontId="54" fillId="2" borderId="11" xfId="0" applyNumberFormat="1" applyFont="1" applyFill="1" applyBorder="1" applyAlignment="1">
      <alignment horizontal="center" vertical="center" wrapText="1"/>
    </xf>
    <xf numFmtId="1" fontId="54" fillId="2" borderId="13" xfId="0" applyNumberFormat="1" applyFont="1" applyFill="1" applyBorder="1" applyAlignment="1">
      <alignment horizontal="center" vertical="center" wrapText="1"/>
    </xf>
    <xf numFmtId="0" fontId="56" fillId="2" borderId="10" xfId="0" applyFont="1" applyFill="1" applyBorder="1" applyAlignment="1">
      <alignment horizontal="center" vertical="center" wrapText="1"/>
    </xf>
    <xf numFmtId="0" fontId="56" fillId="2" borderId="9" xfId="0" applyFont="1" applyFill="1" applyBorder="1" applyAlignment="1">
      <alignment horizontal="center" vertical="center" wrapText="1"/>
    </xf>
    <xf numFmtId="0" fontId="56" fillId="2" borderId="12" xfId="0" applyFont="1" applyFill="1" applyBorder="1" applyAlignment="1">
      <alignment horizontal="center" vertical="center" wrapText="1"/>
    </xf>
    <xf numFmtId="0" fontId="56" fillId="2" borderId="8" xfId="0" applyFont="1" applyFill="1" applyBorder="1" applyAlignment="1">
      <alignment horizontal="center" vertical="center" wrapText="1"/>
    </xf>
    <xf numFmtId="0" fontId="18" fillId="2" borderId="10" xfId="0" applyFont="1" applyFill="1" applyBorder="1" applyAlignment="1">
      <alignment horizontal="center" vertical="center" wrapText="1"/>
    </xf>
    <xf numFmtId="0" fontId="18" fillId="2" borderId="9" xfId="0" applyFont="1" applyFill="1" applyBorder="1" applyAlignment="1">
      <alignment horizontal="center" vertical="center" wrapText="1"/>
    </xf>
    <xf numFmtId="0" fontId="18" fillId="2" borderId="12" xfId="0" applyFont="1" applyFill="1" applyBorder="1" applyAlignment="1">
      <alignment horizontal="center" vertical="center" wrapText="1"/>
    </xf>
    <xf numFmtId="0" fontId="18" fillId="2" borderId="6" xfId="0" applyFont="1" applyFill="1" applyBorder="1" applyAlignment="1">
      <alignment horizontal="center" vertical="center" wrapText="1"/>
    </xf>
    <xf numFmtId="0" fontId="18" fillId="2" borderId="8"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29" fillId="2" borderId="6" xfId="0" applyFont="1" applyFill="1" applyBorder="1" applyAlignment="1">
      <alignment horizontal="left" vertical="top" wrapText="1"/>
    </xf>
    <xf numFmtId="0" fontId="56" fillId="2" borderId="1" xfId="0" applyFont="1" applyFill="1" applyBorder="1" applyAlignment="1">
      <alignment horizontal="center" vertical="center" wrapText="1"/>
    </xf>
    <xf numFmtId="3" fontId="54" fillId="2" borderId="10" xfId="0" applyNumberFormat="1" applyFont="1" applyFill="1" applyBorder="1" applyAlignment="1">
      <alignment horizontal="center" vertical="center" wrapText="1"/>
    </xf>
    <xf numFmtId="3" fontId="54" fillId="2" borderId="2" xfId="0" applyNumberFormat="1" applyFont="1" applyFill="1" applyBorder="1" applyAlignment="1">
      <alignment horizontal="center" vertical="center" wrapText="1"/>
    </xf>
    <xf numFmtId="3" fontId="54" fillId="2" borderId="9" xfId="0" applyNumberFormat="1" applyFont="1" applyFill="1" applyBorder="1" applyAlignment="1">
      <alignment horizontal="center" vertical="center" wrapText="1"/>
    </xf>
    <xf numFmtId="0" fontId="54" fillId="2" borderId="1" xfId="0" applyFont="1" applyFill="1" applyBorder="1" applyAlignment="1">
      <alignment horizontal="center" vertical="center"/>
    </xf>
    <xf numFmtId="3" fontId="17" fillId="2" borderId="0" xfId="0" applyNumberFormat="1" applyFont="1" applyFill="1" applyAlignment="1">
      <alignment horizontal="left" wrapText="1"/>
    </xf>
    <xf numFmtId="0" fontId="16" fillId="2" borderId="7" xfId="0" applyFont="1" applyFill="1" applyBorder="1" applyAlignment="1">
      <alignment horizontal="center" vertical="center"/>
    </xf>
    <xf numFmtId="0" fontId="16" fillId="2" borderId="8" xfId="0" applyFont="1" applyFill="1" applyBorder="1" applyAlignment="1">
      <alignment horizontal="center" vertical="center"/>
    </xf>
    <xf numFmtId="0" fontId="18" fillId="2" borderId="4" xfId="0" applyFont="1" applyFill="1" applyBorder="1" applyAlignment="1">
      <alignment horizontal="center" vertical="center"/>
    </xf>
    <xf numFmtId="0" fontId="18" fillId="2" borderId="3" xfId="0" applyFont="1" applyFill="1" applyBorder="1" applyAlignment="1">
      <alignment horizontal="center" vertical="center"/>
    </xf>
    <xf numFmtId="0" fontId="18" fillId="2" borderId="5" xfId="0" applyFont="1" applyFill="1" applyBorder="1" applyAlignment="1">
      <alignment horizontal="center" vertical="center"/>
    </xf>
    <xf numFmtId="0" fontId="18" fillId="0" borderId="4"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5" xfId="0" applyFont="1" applyBorder="1" applyAlignment="1">
      <alignment horizontal="center" vertical="center" wrapText="1"/>
    </xf>
    <xf numFmtId="0" fontId="18" fillId="2" borderId="1" xfId="0" applyFont="1" applyFill="1" applyBorder="1" applyAlignment="1">
      <alignment horizontal="center" vertical="center"/>
    </xf>
    <xf numFmtId="0" fontId="27" fillId="2" borderId="0" xfId="0" applyFont="1" applyFill="1" applyAlignment="1">
      <alignment horizontal="left" vertical="top" wrapText="1"/>
    </xf>
    <xf numFmtId="0" fontId="17" fillId="2" borderId="0" xfId="0" applyFont="1" applyFill="1" applyAlignment="1">
      <alignment horizontal="left" vertical="top"/>
    </xf>
    <xf numFmtId="0" fontId="17" fillId="2" borderId="2" xfId="0" applyFont="1" applyFill="1" applyBorder="1" applyAlignment="1">
      <alignment horizontal="left" wrapText="1"/>
    </xf>
    <xf numFmtId="0" fontId="17" fillId="2" borderId="0" xfId="0" applyFont="1" applyFill="1" applyAlignment="1">
      <alignment horizontal="left" wrapText="1"/>
    </xf>
    <xf numFmtId="3" fontId="56" fillId="2" borderId="4" xfId="0" applyNumberFormat="1" applyFont="1" applyFill="1" applyBorder="1" applyAlignment="1">
      <alignment horizontal="center" vertical="center" wrapText="1"/>
    </xf>
    <xf numFmtId="3" fontId="56" fillId="2" borderId="3" xfId="0" applyNumberFormat="1" applyFont="1" applyFill="1" applyBorder="1" applyAlignment="1">
      <alignment horizontal="center" vertical="center" wrapText="1"/>
    </xf>
    <xf numFmtId="3" fontId="56" fillId="2" borderId="5" xfId="0" applyNumberFormat="1" applyFont="1" applyFill="1" applyBorder="1" applyAlignment="1">
      <alignment horizontal="center" vertical="center" wrapText="1"/>
    </xf>
    <xf numFmtId="0" fontId="20" fillId="2" borderId="0" xfId="0" applyFont="1" applyFill="1" applyAlignment="1">
      <alignment horizontal="left" vertical="top" wrapText="1"/>
    </xf>
    <xf numFmtId="0" fontId="20" fillId="2" borderId="0" xfId="0" quotePrefix="1" applyFont="1" applyFill="1" applyAlignment="1">
      <alignment horizontal="left" vertical="center"/>
    </xf>
    <xf numFmtId="0" fontId="14" fillId="2" borderId="1" xfId="0" applyFont="1" applyFill="1" applyBorder="1" applyAlignment="1">
      <alignment horizontal="left" vertical="center"/>
    </xf>
    <xf numFmtId="0" fontId="14" fillId="2" borderId="4" xfId="0" applyFont="1" applyFill="1" applyBorder="1" applyAlignment="1">
      <alignment horizontal="left" vertical="center"/>
    </xf>
    <xf numFmtId="0" fontId="14" fillId="2" borderId="5" xfId="0" applyFont="1" applyFill="1" applyBorder="1" applyAlignment="1">
      <alignment horizontal="left" vertical="center"/>
    </xf>
    <xf numFmtId="0" fontId="56" fillId="2" borderId="10" xfId="0" applyFont="1" applyFill="1" applyBorder="1" applyAlignment="1">
      <alignment horizontal="left" vertical="center"/>
    </xf>
    <xf numFmtId="0" fontId="56" fillId="2" borderId="9" xfId="0" applyFont="1" applyFill="1" applyBorder="1" applyAlignment="1">
      <alignment horizontal="left" vertical="center"/>
    </xf>
    <xf numFmtId="0" fontId="56" fillId="2" borderId="14" xfId="0" applyFont="1" applyFill="1" applyBorder="1" applyAlignment="1">
      <alignment horizontal="left" vertical="center"/>
    </xf>
    <xf numFmtId="0" fontId="56" fillId="2" borderId="7" xfId="0" applyFont="1" applyFill="1" applyBorder="1" applyAlignment="1">
      <alignment horizontal="left" vertical="center"/>
    </xf>
    <xf numFmtId="0" fontId="56" fillId="2" borderId="12" xfId="0" applyFont="1" applyFill="1" applyBorder="1" applyAlignment="1">
      <alignment horizontal="left" vertical="center"/>
    </xf>
    <xf numFmtId="0" fontId="56" fillId="2" borderId="8" xfId="0" applyFont="1" applyFill="1" applyBorder="1" applyAlignment="1">
      <alignment horizontal="left" vertical="center"/>
    </xf>
    <xf numFmtId="1" fontId="56" fillId="2" borderId="1" xfId="0" applyNumberFormat="1" applyFont="1" applyFill="1" applyBorder="1" applyAlignment="1">
      <alignment horizontal="center" wrapText="1"/>
    </xf>
    <xf numFmtId="0" fontId="18" fillId="2" borderId="1" xfId="0" applyFont="1" applyFill="1" applyBorder="1"/>
    <xf numFmtId="1" fontId="56" fillId="2" borderId="11" xfId="0" applyNumberFormat="1" applyFont="1" applyFill="1" applyBorder="1" applyAlignment="1">
      <alignment horizontal="center" wrapText="1"/>
    </xf>
    <xf numFmtId="1" fontId="56" fillId="2" borderId="13" xfId="0" applyNumberFormat="1" applyFont="1" applyFill="1" applyBorder="1" applyAlignment="1">
      <alignment horizontal="center" wrapText="1"/>
    </xf>
    <xf numFmtId="0" fontId="16" fillId="2" borderId="0" xfId="0" applyFont="1" applyFill="1" applyAlignment="1">
      <alignment horizontal="left" vertical="center"/>
    </xf>
    <xf numFmtId="0" fontId="16" fillId="2" borderId="0" xfId="0" applyFont="1" applyFill="1" applyAlignment="1">
      <alignment horizontal="center" vertical="center"/>
    </xf>
    <xf numFmtId="0" fontId="18" fillId="2" borderId="11" xfId="0" applyFont="1" applyFill="1" applyBorder="1" applyAlignment="1">
      <alignment horizontal="center"/>
    </xf>
    <xf numFmtId="0" fontId="18" fillId="2" borderId="13" xfId="0" applyFont="1" applyFill="1" applyBorder="1" applyAlignment="1">
      <alignment horizontal="center"/>
    </xf>
    <xf numFmtId="0" fontId="29" fillId="2" borderId="0" xfId="0" applyFont="1" applyFill="1" applyAlignment="1">
      <alignment horizontal="left" vertical="top" wrapText="1"/>
    </xf>
    <xf numFmtId="0" fontId="18" fillId="2" borderId="4"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8" fillId="2" borderId="5" xfId="0" applyFont="1" applyFill="1" applyBorder="1" applyAlignment="1">
      <alignment horizontal="center" vertical="center" wrapText="1"/>
    </xf>
    <xf numFmtId="0" fontId="11" fillId="2" borderId="0" xfId="0" applyFont="1" applyFill="1" applyAlignment="1">
      <alignment horizontal="center" vertical="center"/>
    </xf>
    <xf numFmtId="0" fontId="18" fillId="0" borderId="4" xfId="0" applyFont="1" applyBorder="1" applyAlignment="1">
      <alignment horizontal="center" vertical="center"/>
    </xf>
    <xf numFmtId="0" fontId="18" fillId="0" borderId="3" xfId="0" applyFont="1" applyBorder="1" applyAlignment="1">
      <alignment horizontal="center" vertical="center"/>
    </xf>
    <xf numFmtId="0" fontId="18" fillId="0" borderId="5" xfId="0" applyFont="1" applyBorder="1" applyAlignment="1">
      <alignment horizontal="center" vertical="center"/>
    </xf>
  </cellXfs>
  <cellStyles count="187">
    <cellStyle name="20% - Accent1" xfId="29" builtinId="30" customBuiltin="1"/>
    <cellStyle name="20% - Accent1 2" xfId="55" xr:uid="{66C45D12-D4ED-4FDE-9761-2E8F5F1B21F1}"/>
    <cellStyle name="20% - Accent1 3" xfId="74" xr:uid="{3BD32F11-C1EB-4AFF-8935-E1273ABED7D8}"/>
    <cellStyle name="20% - Accent1 4" xfId="93" xr:uid="{1E9B4236-3B4E-444A-9926-597A5ECAA593}"/>
    <cellStyle name="20% - Accent1 5" xfId="112" xr:uid="{CFFF6CE1-334F-4918-A3B0-B5321C5C9E7D}"/>
    <cellStyle name="20% - Accent1 6" xfId="131" xr:uid="{31D2C5BA-E762-43C2-9606-700B6CEF462B}"/>
    <cellStyle name="20% - Accent1 7" xfId="150" xr:uid="{77D6165E-9889-4189-B435-CD725C7AB190}"/>
    <cellStyle name="20% - Accent1 8" xfId="169" xr:uid="{66A19892-B58B-4097-952D-CF0F50FEB47E}"/>
    <cellStyle name="20% - Accent2" xfId="33" builtinId="34" customBuiltin="1"/>
    <cellStyle name="20% - Accent2 2" xfId="58" xr:uid="{671D109A-987B-4504-97B3-E484BFCCB512}"/>
    <cellStyle name="20% - Accent2 3" xfId="77" xr:uid="{6BC479A7-71AD-4E9B-AE6E-6CC138D58370}"/>
    <cellStyle name="20% - Accent2 4" xfId="96" xr:uid="{4C603FE2-E61D-4CA0-865E-2868A0B1394A}"/>
    <cellStyle name="20% - Accent2 5" xfId="115" xr:uid="{42C0653F-F737-432F-AD64-8204E1E24B02}"/>
    <cellStyle name="20% - Accent2 6" xfId="134" xr:uid="{8A5B659B-63E2-46AF-B5D2-722DCAE05589}"/>
    <cellStyle name="20% - Accent2 7" xfId="153" xr:uid="{93A82510-43CC-46F7-8A67-603B659C2AC9}"/>
    <cellStyle name="20% - Accent2 8" xfId="172" xr:uid="{86E5942D-36E2-463D-B558-1E9E63AC03AA}"/>
    <cellStyle name="20% - Accent3" xfId="37" builtinId="38" customBuiltin="1"/>
    <cellStyle name="20% - Accent3 2" xfId="61" xr:uid="{438CCE51-A2C7-44B3-BBE0-90A412CF1748}"/>
    <cellStyle name="20% - Accent3 3" xfId="80" xr:uid="{93A3CD4A-6F70-405B-BFFE-672373A07B8F}"/>
    <cellStyle name="20% - Accent3 4" xfId="99" xr:uid="{32967B9C-0AE1-4E32-8755-C55EE45376F7}"/>
    <cellStyle name="20% - Accent3 5" xfId="118" xr:uid="{0D6DEAC7-B220-4128-923F-DACE739431BA}"/>
    <cellStyle name="20% - Accent3 6" xfId="137" xr:uid="{76DFFC92-D606-4C05-AAE0-C8443AE3AF03}"/>
    <cellStyle name="20% - Accent3 7" xfId="156" xr:uid="{9E113832-8244-4985-863B-249D70186B80}"/>
    <cellStyle name="20% - Accent3 8" xfId="175" xr:uid="{6C9F8C3B-9567-4177-AA5B-10454E06C3B6}"/>
    <cellStyle name="20% - Accent4" xfId="41" builtinId="42" customBuiltin="1"/>
    <cellStyle name="20% - Accent4 2" xfId="64" xr:uid="{496FBC06-332A-4D26-ABA8-1BC82F449D4B}"/>
    <cellStyle name="20% - Accent4 3" xfId="83" xr:uid="{E7DA138F-3C42-4B80-8404-6113042C0C47}"/>
    <cellStyle name="20% - Accent4 4" xfId="102" xr:uid="{5D6F372A-E48A-4784-AF72-04D16A07F6D4}"/>
    <cellStyle name="20% - Accent4 5" xfId="121" xr:uid="{0B15F3B1-0ED8-4C31-B996-1F494F573EA1}"/>
    <cellStyle name="20% - Accent4 6" xfId="140" xr:uid="{327C995D-2BB5-4105-A75A-AE3AB628D526}"/>
    <cellStyle name="20% - Accent4 7" xfId="159" xr:uid="{FD32A59D-5ACA-4292-92E0-D1431CC90525}"/>
    <cellStyle name="20% - Accent4 8" xfId="178" xr:uid="{E64894D1-D600-406E-8FE0-C4DC4D36F8D4}"/>
    <cellStyle name="20% - Accent5" xfId="45" builtinId="46" customBuiltin="1"/>
    <cellStyle name="20% - Accent5 2" xfId="67" xr:uid="{462C0F99-36A3-4326-A64E-76D6D820954E}"/>
    <cellStyle name="20% - Accent5 3" xfId="86" xr:uid="{B434F658-0FEC-4409-8A02-9745FAE82FA6}"/>
    <cellStyle name="20% - Accent5 4" xfId="105" xr:uid="{503A3191-E767-4015-A8EE-C6C45AF149A9}"/>
    <cellStyle name="20% - Accent5 5" xfId="124" xr:uid="{B5B40979-C411-46FE-9778-2D0CF6A70834}"/>
    <cellStyle name="20% - Accent5 6" xfId="143" xr:uid="{FD4F8E01-D39E-48AB-B155-32CD30F9D75D}"/>
    <cellStyle name="20% - Accent5 7" xfId="162" xr:uid="{1E80988B-3C5C-4293-9415-8A47CB76F10E}"/>
    <cellStyle name="20% - Accent5 8" xfId="181" xr:uid="{60639455-BADA-4082-868E-CBAA46B78A2C}"/>
    <cellStyle name="20% - Accent6" xfId="49" builtinId="50" customBuiltin="1"/>
    <cellStyle name="20% - Accent6 2" xfId="70" xr:uid="{9DDAB06E-40BA-4DFE-9566-9EC535073240}"/>
    <cellStyle name="20% - Accent6 3" xfId="89" xr:uid="{47B950F2-3032-474B-B5BE-447D26686DE1}"/>
    <cellStyle name="20% - Accent6 4" xfId="108" xr:uid="{9A9643E5-3D49-407E-A75A-BCD083A205AF}"/>
    <cellStyle name="20% - Accent6 5" xfId="127" xr:uid="{58D6439D-1F2F-433D-90D3-6D4CC0CB7BE3}"/>
    <cellStyle name="20% - Accent6 6" xfId="146" xr:uid="{201C6BE3-04D4-40CB-A241-D2635FCB74CB}"/>
    <cellStyle name="20% - Accent6 7" xfId="165" xr:uid="{E8151834-8E1F-4D9D-AD9A-3EAA08DDB1DE}"/>
    <cellStyle name="20% - Accent6 8" xfId="184" xr:uid="{C201C41A-07D5-4FC0-B98F-B8C0133B719D}"/>
    <cellStyle name="40% - Accent1" xfId="30" builtinId="31" customBuiltin="1"/>
    <cellStyle name="40% - Accent1 2" xfId="56" xr:uid="{232B6092-A59E-4A43-9754-809ACF5F5434}"/>
    <cellStyle name="40% - Accent1 3" xfId="75" xr:uid="{C718637C-768D-4F69-B81D-10F55D6787AE}"/>
    <cellStyle name="40% - Accent1 4" xfId="94" xr:uid="{75EE8BDE-7257-4FD5-834F-0C71429B7A15}"/>
    <cellStyle name="40% - Accent1 5" xfId="113" xr:uid="{45E214EC-D67B-496C-A6CE-F99156674E30}"/>
    <cellStyle name="40% - Accent1 6" xfId="132" xr:uid="{B1B15D96-36F0-4D4D-8191-9CDAF51E39C9}"/>
    <cellStyle name="40% - Accent1 7" xfId="151" xr:uid="{F0C917BF-1BA2-49FF-8E4D-29C542200B05}"/>
    <cellStyle name="40% - Accent1 8" xfId="170" xr:uid="{B404C9CE-B205-4FAF-8E48-960607C6FEC5}"/>
    <cellStyle name="40% - Accent2" xfId="34" builtinId="35" customBuiltin="1"/>
    <cellStyle name="40% - Accent2 2" xfId="59" xr:uid="{294F2EBE-377E-41B9-A430-5CC60CF2C1DF}"/>
    <cellStyle name="40% - Accent2 3" xfId="78" xr:uid="{B9DDC105-1F1D-48E1-882D-E3C8E8F1988B}"/>
    <cellStyle name="40% - Accent2 4" xfId="97" xr:uid="{A75DFA3E-11B2-42CC-A90E-263AA55AC795}"/>
    <cellStyle name="40% - Accent2 5" xfId="116" xr:uid="{D1343D7B-8DDF-4554-9A9A-E889E2A94A96}"/>
    <cellStyle name="40% - Accent2 6" xfId="135" xr:uid="{EE09DBA0-7E9A-432E-B820-15DA7D9DED93}"/>
    <cellStyle name="40% - Accent2 7" xfId="154" xr:uid="{DD188132-68B0-4752-A123-D907334E406E}"/>
    <cellStyle name="40% - Accent2 8" xfId="173" xr:uid="{4C64478D-0D5A-428E-B468-907F5CBE746D}"/>
    <cellStyle name="40% - Accent3" xfId="38" builtinId="39" customBuiltin="1"/>
    <cellStyle name="40% - Accent3 2" xfId="62" xr:uid="{8E523E37-71F1-4A16-B79F-77386BA13B43}"/>
    <cellStyle name="40% - Accent3 3" xfId="81" xr:uid="{4E2F2856-BB92-46AF-B50C-0482524DDDF5}"/>
    <cellStyle name="40% - Accent3 4" xfId="100" xr:uid="{B318E412-AA9D-42B7-832B-4753C802BAA3}"/>
    <cellStyle name="40% - Accent3 5" xfId="119" xr:uid="{1D831B74-3964-4751-A1A9-3C07C4D1E93C}"/>
    <cellStyle name="40% - Accent3 6" xfId="138" xr:uid="{9F88B677-1503-4E07-941C-F5724ED4BA57}"/>
    <cellStyle name="40% - Accent3 7" xfId="157" xr:uid="{22847119-884E-447E-8317-9C4D057D92D2}"/>
    <cellStyle name="40% - Accent3 8" xfId="176" xr:uid="{8BF98C64-42DA-4DB7-9A98-F958F4157EB6}"/>
    <cellStyle name="40% - Accent4" xfId="42" builtinId="43" customBuiltin="1"/>
    <cellStyle name="40% - Accent4 2" xfId="65" xr:uid="{BDCA374D-B053-4B3F-AA57-1399597B1A23}"/>
    <cellStyle name="40% - Accent4 3" xfId="84" xr:uid="{53FF0F23-C203-4666-A050-34FB522ED3F9}"/>
    <cellStyle name="40% - Accent4 4" xfId="103" xr:uid="{73B9CDDE-1483-45FE-A6C0-99C80B51EB7B}"/>
    <cellStyle name="40% - Accent4 5" xfId="122" xr:uid="{705E8712-5521-434A-903A-BF6C4147041B}"/>
    <cellStyle name="40% - Accent4 6" xfId="141" xr:uid="{F8C1896C-A3A9-40E7-960E-0578C43A9594}"/>
    <cellStyle name="40% - Accent4 7" xfId="160" xr:uid="{2F1E20E5-7A20-47C1-997A-7A562291488D}"/>
    <cellStyle name="40% - Accent4 8" xfId="179" xr:uid="{43A0D236-FDA2-4918-88E8-068B44739E99}"/>
    <cellStyle name="40% - Accent5" xfId="46" builtinId="47" customBuiltin="1"/>
    <cellStyle name="40% - Accent5 2" xfId="68" xr:uid="{C57FEAC9-2068-4D78-BED0-E31DD2CE878F}"/>
    <cellStyle name="40% - Accent5 3" xfId="87" xr:uid="{100094BA-AA5D-4087-8367-2CCE5B98EAA3}"/>
    <cellStyle name="40% - Accent5 4" xfId="106" xr:uid="{43DC3EF9-B014-4B8A-9CCC-09B3729D7768}"/>
    <cellStyle name="40% - Accent5 5" xfId="125" xr:uid="{8841D311-408C-4F77-8A76-177D3FE10DD7}"/>
    <cellStyle name="40% - Accent5 6" xfId="144" xr:uid="{40384A79-786D-41E6-86AD-F9A57267D29F}"/>
    <cellStyle name="40% - Accent5 7" xfId="163" xr:uid="{AEFBA07E-3B95-4290-8B4A-6E932BB49A77}"/>
    <cellStyle name="40% - Accent5 8" xfId="182" xr:uid="{D5736329-0D75-49A8-AF30-E5C8AB38F7C7}"/>
    <cellStyle name="40% - Accent6" xfId="50" builtinId="51" customBuiltin="1"/>
    <cellStyle name="40% - Accent6 2" xfId="71" xr:uid="{93F8C511-E432-4FEA-8830-6C0A76DE25B3}"/>
    <cellStyle name="40% - Accent6 3" xfId="90" xr:uid="{C4B2661D-E6DC-46B0-88C8-068BF6BB0A89}"/>
    <cellStyle name="40% - Accent6 4" xfId="109" xr:uid="{4083692C-9098-4998-9A73-711E0680249C}"/>
    <cellStyle name="40% - Accent6 5" xfId="128" xr:uid="{53E477F8-8023-4A2C-9BEC-3B3A9233C82B}"/>
    <cellStyle name="40% - Accent6 6" xfId="147" xr:uid="{A215C303-0EA7-43D8-A2B4-2C1042E97CE7}"/>
    <cellStyle name="40% - Accent6 7" xfId="166" xr:uid="{EB99AAC4-082D-4F83-8A5F-5FD276A2453E}"/>
    <cellStyle name="40% - Accent6 8" xfId="185" xr:uid="{695E0FDC-BC3D-4E46-96E6-7FD5255B5ABB}"/>
    <cellStyle name="60% - Accent1" xfId="31" builtinId="32" customBuiltin="1"/>
    <cellStyle name="60% - Accent1 2" xfId="57" xr:uid="{F6432200-2D8D-43FE-BED1-CFBABAF8B127}"/>
    <cellStyle name="60% - Accent1 3" xfId="76" xr:uid="{F0BD4F10-923A-4B73-A932-1F9F63494E29}"/>
    <cellStyle name="60% - Accent1 4" xfId="95" xr:uid="{47695457-CC9C-4543-8DDC-C6482A979693}"/>
    <cellStyle name="60% - Accent1 5" xfId="114" xr:uid="{0BB6D68A-EAFB-4BD3-B357-15BDB39FECEB}"/>
    <cellStyle name="60% - Accent1 6" xfId="133" xr:uid="{9FE625D1-D0B0-41C4-8126-9250B6E39210}"/>
    <cellStyle name="60% - Accent1 7" xfId="152" xr:uid="{B7A62471-1CDC-4DB0-ABDB-7C681EB2D386}"/>
    <cellStyle name="60% - Accent1 8" xfId="171" xr:uid="{E2300A3A-AEA6-4C94-A7BA-CA1F2F8DF5C8}"/>
    <cellStyle name="60% - Accent2" xfId="35" builtinId="36" customBuiltin="1"/>
    <cellStyle name="60% - Accent2 2" xfId="60" xr:uid="{B95E2ADD-49D8-466E-A51C-C50D36A5169E}"/>
    <cellStyle name="60% - Accent2 3" xfId="79" xr:uid="{79BD9067-67BE-46BE-844C-6FBF854C1980}"/>
    <cellStyle name="60% - Accent2 4" xfId="98" xr:uid="{A23E745B-07AA-47DE-AB11-F424ACE55F8D}"/>
    <cellStyle name="60% - Accent2 5" xfId="117" xr:uid="{E2E95ECB-D9A0-4EE1-B81D-57E06506BD63}"/>
    <cellStyle name="60% - Accent2 6" xfId="136" xr:uid="{E01FC540-EC04-4923-83B8-BAAD7F11681E}"/>
    <cellStyle name="60% - Accent2 7" xfId="155" xr:uid="{73792BA6-0E7D-4095-BD86-46A3F1AAADD0}"/>
    <cellStyle name="60% - Accent2 8" xfId="174" xr:uid="{AA80C4BD-580B-4177-BFD3-3837E8D89E3D}"/>
    <cellStyle name="60% - Accent3" xfId="39" builtinId="40" customBuiltin="1"/>
    <cellStyle name="60% - Accent3 2" xfId="63" xr:uid="{C554FCF5-BDE8-4493-9D71-FAB2098EEA26}"/>
    <cellStyle name="60% - Accent3 3" xfId="82" xr:uid="{D00D91AE-4758-496C-A45E-15968869E013}"/>
    <cellStyle name="60% - Accent3 4" xfId="101" xr:uid="{30F69EA0-C587-455A-863D-CBE01724BA11}"/>
    <cellStyle name="60% - Accent3 5" xfId="120" xr:uid="{0CEED189-CF6D-4ED2-BE4B-69E81C9D3C48}"/>
    <cellStyle name="60% - Accent3 6" xfId="139" xr:uid="{3FFE3880-45C8-43E7-BC6A-9A4EC928F12F}"/>
    <cellStyle name="60% - Accent3 7" xfId="158" xr:uid="{3FB2075E-3E5C-4F90-A2A7-177E40A799A2}"/>
    <cellStyle name="60% - Accent3 8" xfId="177" xr:uid="{868B39FB-034B-417B-BC52-6718093AF1B5}"/>
    <cellStyle name="60% - Accent4" xfId="43" builtinId="44" customBuiltin="1"/>
    <cellStyle name="60% - Accent4 2" xfId="66" xr:uid="{5F88CC74-D64B-450E-B278-EDFC76A4DBCF}"/>
    <cellStyle name="60% - Accent4 3" xfId="85" xr:uid="{54CE6262-BA71-48E2-980F-219909DE58BA}"/>
    <cellStyle name="60% - Accent4 4" xfId="104" xr:uid="{DFF7E82B-6A8C-45C5-A3FA-A1FA17C80A4B}"/>
    <cellStyle name="60% - Accent4 5" xfId="123" xr:uid="{8A5E336D-66C2-474F-A0DB-4AEF079A0659}"/>
    <cellStyle name="60% - Accent4 6" xfId="142" xr:uid="{0D69433C-4E13-4D06-B6A0-90843C7BDCE3}"/>
    <cellStyle name="60% - Accent4 7" xfId="161" xr:uid="{5357968D-91CA-4CC7-A0B5-C32CFA5F8EDA}"/>
    <cellStyle name="60% - Accent4 8" xfId="180" xr:uid="{643842D3-FF71-4F1D-A714-A613452035D5}"/>
    <cellStyle name="60% - Accent5" xfId="47" builtinId="48" customBuiltin="1"/>
    <cellStyle name="60% - Accent5 2" xfId="69" xr:uid="{945BB922-3D73-40E2-9FC7-5D33721A13C4}"/>
    <cellStyle name="60% - Accent5 3" xfId="88" xr:uid="{020E7024-63A3-4720-BB9B-3B894B1853A7}"/>
    <cellStyle name="60% - Accent5 4" xfId="107" xr:uid="{C2EBBC8C-4285-4647-B91B-7B98DDD7B636}"/>
    <cellStyle name="60% - Accent5 5" xfId="126" xr:uid="{9FC8DC3C-02C5-4A1A-9A7F-9C9EC807DB3E}"/>
    <cellStyle name="60% - Accent5 6" xfId="145" xr:uid="{1A53425E-11DB-4E7B-AFAE-EDBD783B785A}"/>
    <cellStyle name="60% - Accent5 7" xfId="164" xr:uid="{3137ADB3-91EA-4D64-A933-B856F8766A50}"/>
    <cellStyle name="60% - Accent5 8" xfId="183" xr:uid="{8B8C29E2-2C6C-48A4-BE85-134D5CD7B90B}"/>
    <cellStyle name="60% - Accent6" xfId="51" builtinId="52" customBuiltin="1"/>
    <cellStyle name="60% - Accent6 2" xfId="72" xr:uid="{E031470E-B2E4-440F-BF1B-A22F73728C82}"/>
    <cellStyle name="60% - Accent6 3" xfId="91" xr:uid="{9ADB80B0-7CBD-478D-9B8F-81FC5D6512D1}"/>
    <cellStyle name="60% - Accent6 4" xfId="110" xr:uid="{DB9F0A4E-3796-4E5E-9BA1-3B265019E516}"/>
    <cellStyle name="60% - Accent6 5" xfId="129" xr:uid="{BE3ED2DB-F412-48A3-8EA4-7D2A6FAC4753}"/>
    <cellStyle name="60% - Accent6 6" xfId="148" xr:uid="{AA9BF557-2892-452B-8E47-8D391D035C1D}"/>
    <cellStyle name="60% - Accent6 7" xfId="167" xr:uid="{214C65BE-81E6-4E38-BFD7-69F15E87D2F4}"/>
    <cellStyle name="60% - Accent6 8" xfId="186" xr:uid="{A222B0B0-5E66-411C-9F3E-09E84F5F4CC4}"/>
    <cellStyle name="Accent1" xfId="28" builtinId="29" customBuiltin="1"/>
    <cellStyle name="Accent2" xfId="32" builtinId="33" customBuiltin="1"/>
    <cellStyle name="Accent3" xfId="36" builtinId="37" customBuiltin="1"/>
    <cellStyle name="Accent4" xfId="40" builtinId="41" customBuiltin="1"/>
    <cellStyle name="Accent5" xfId="44" builtinId="45" customBuiltin="1"/>
    <cellStyle name="Accent6" xfId="48" builtinId="49" customBuiltin="1"/>
    <cellStyle name="Bad" xfId="18" builtinId="27" customBuiltin="1"/>
    <cellStyle name="Calculation" xfId="22" builtinId="22" customBuiltin="1"/>
    <cellStyle name="Check Cell" xfId="24" builtinId="23" customBuiltin="1"/>
    <cellStyle name="Comma" xfId="1" builtinId="3"/>
    <cellStyle name="Explanatory Text" xfId="26" builtinId="53" customBuiltin="1"/>
    <cellStyle name="Good" xfId="17" builtinId="26" customBuiltin="1"/>
    <cellStyle name="Heading 1" xfId="13" builtinId="16" customBuiltin="1"/>
    <cellStyle name="Heading 2" xfId="14" builtinId="17" customBuiltin="1"/>
    <cellStyle name="Heading 3" xfId="15" builtinId="18" customBuiltin="1"/>
    <cellStyle name="Heading 4" xfId="16" builtinId="19" customBuiltin="1"/>
    <cellStyle name="Hyperlink" xfId="2" builtinId="8"/>
    <cellStyle name="Hyperlink 2" xfId="7" xr:uid="{00000000-0005-0000-0000-000002000000}"/>
    <cellStyle name="Hyperlink 3" xfId="6" xr:uid="{00000000-0005-0000-0000-000003000000}"/>
    <cellStyle name="Input" xfId="20" builtinId="20" customBuiltin="1"/>
    <cellStyle name="Linked Cell" xfId="23" builtinId="24" customBuiltin="1"/>
    <cellStyle name="Neutral" xfId="19" builtinId="28" customBuiltin="1"/>
    <cellStyle name="Normal" xfId="0" builtinId="0"/>
    <cellStyle name="Normal 2" xfId="8" xr:uid="{00000000-0005-0000-0000-000005000000}"/>
    <cellStyle name="Normal 2 2" xfId="9" xr:uid="{00000000-0005-0000-0000-000006000000}"/>
    <cellStyle name="Normal 3" xfId="10" xr:uid="{00000000-0005-0000-0000-000007000000}"/>
    <cellStyle name="Normal 4" xfId="5" xr:uid="{00000000-0005-0000-0000-000008000000}"/>
    <cellStyle name="Normal 5" xfId="53" xr:uid="{3E75DA0A-5F66-4F7B-BDB5-64B45F0CED8F}"/>
    <cellStyle name="Normal_DT Table 9.01" xfId="11" xr:uid="{00000000-0005-0000-0000-000009000000}"/>
    <cellStyle name="Normal_Migration PLT new table templates" xfId="4" xr:uid="{00000000-0005-0000-0000-00000A000000}"/>
    <cellStyle name="Note 2" xfId="52" xr:uid="{00000000-0005-0000-0000-000039000000}"/>
    <cellStyle name="Note 3" xfId="54" xr:uid="{D6F570FB-E5A4-4D86-9DE7-BF435F6140A5}"/>
    <cellStyle name="Note 4" xfId="73" xr:uid="{430EFFF5-078A-42A9-AA74-54EC7A148374}"/>
    <cellStyle name="Note 5" xfId="92" xr:uid="{9E248A32-9355-47A2-B104-0EF355AE7A83}"/>
    <cellStyle name="Note 6" xfId="111" xr:uid="{BBC91497-5B00-4601-AFF1-E70F71F79F3A}"/>
    <cellStyle name="Note 7" xfId="130" xr:uid="{7F7A6907-4A29-4B1A-A231-E93239DE8F17}"/>
    <cellStyle name="Note 8" xfId="149" xr:uid="{92417632-1BB2-4684-BD34-E5F77018F73E}"/>
    <cellStyle name="Note 9" xfId="168" xr:uid="{0C978537-6647-47C6-BC6C-1857B4E0E614}"/>
    <cellStyle name="Output" xfId="21" builtinId="21" customBuiltin="1"/>
    <cellStyle name="Percent" xfId="3" builtinId="5"/>
    <cellStyle name="Title" xfId="12" builtinId="15" customBuiltin="1"/>
    <cellStyle name="Total" xfId="27" builtinId="25" customBuiltin="1"/>
    <cellStyle name="Warning Text" xfId="25" builtinId="11" customBuiltin="1"/>
  </cellStyles>
  <dxfs count="0"/>
  <tableStyles count="0" defaultTableStyle="TableStyleMedium2" defaultPivotStyle="PivotStyleLight16"/>
  <colors>
    <mruColors>
      <color rgb="FFC96009"/>
      <color rgb="FF136B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0.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11.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12.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13.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14.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solidFill>
                  <a:srgbClr val="136B99"/>
                </a:solidFill>
                <a:latin typeface="Arial" panose="020B0604020202020204" pitchFamily="34" charset="0"/>
                <a:cs typeface="Arial" panose="020B0604020202020204" pitchFamily="34" charset="0"/>
              </a:rPr>
              <a:t>Estimated</a:t>
            </a:r>
            <a:r>
              <a:rPr lang="en-US" sz="1200" baseline="0">
                <a:solidFill>
                  <a:srgbClr val="136B99"/>
                </a:solidFill>
                <a:latin typeface="Arial" panose="020B0604020202020204" pitchFamily="34" charset="0"/>
                <a:cs typeface="Arial" panose="020B0604020202020204" pitchFamily="34" charset="0"/>
              </a:rPr>
              <a:t> resident population of regional council areas as </a:t>
            </a:r>
            <a:br>
              <a:rPr lang="en-US" sz="1200" baseline="0">
                <a:solidFill>
                  <a:srgbClr val="136B99"/>
                </a:solidFill>
                <a:latin typeface="Arial" panose="020B0604020202020204" pitchFamily="34" charset="0"/>
                <a:cs typeface="Arial" panose="020B0604020202020204" pitchFamily="34" charset="0"/>
              </a:rPr>
            </a:br>
            <a:r>
              <a:rPr lang="en-US" sz="1200" baseline="0">
                <a:solidFill>
                  <a:srgbClr val="136B99"/>
                </a:solidFill>
                <a:latin typeface="Arial" panose="020B0604020202020204" pitchFamily="34" charset="0"/>
                <a:cs typeface="Arial" panose="020B0604020202020204" pitchFamily="34" charset="0"/>
              </a:rPr>
              <a:t>per cent of New Zealand's total population, 2013, 2018, 2023</a:t>
            </a:r>
          </a:p>
        </c:rich>
      </c:tx>
      <c:overlay val="0"/>
      <c:spPr>
        <a:noFill/>
      </c:spPr>
    </c:title>
    <c:autoTitleDeleted val="0"/>
    <c:plotArea>
      <c:layout/>
      <c:barChart>
        <c:barDir val="bar"/>
        <c:grouping val="clustered"/>
        <c:varyColors val="0"/>
        <c:ser>
          <c:idx val="1"/>
          <c:order val="0"/>
          <c:tx>
            <c:strRef>
              <c:f>'1. RCs'!$N$30</c:f>
              <c:strCache>
                <c:ptCount val="1"/>
                <c:pt idx="0">
                  <c:v>2013</c:v>
                </c:pt>
              </c:strCache>
            </c:strRef>
          </c:tx>
          <c:invertIfNegative val="0"/>
          <c:cat>
            <c:strRef>
              <c:f>('1. RCs'!$A$31:$A$46,'1. RCs'!$A$49)</c:f>
              <c:strCache>
                <c:ptCount val="17"/>
                <c:pt idx="0">
                  <c:v>Northland Region</c:v>
                </c:pt>
                <c:pt idx="1">
                  <c:v>Auckland Region</c:v>
                </c:pt>
                <c:pt idx="2">
                  <c:v>Waikato Region</c:v>
                </c:pt>
                <c:pt idx="3">
                  <c:v>Bay of Plenty Region</c:v>
                </c:pt>
                <c:pt idx="4">
                  <c:v>Gisborne Region</c:v>
                </c:pt>
                <c:pt idx="5">
                  <c:v>Hawke's Bay Region</c:v>
                </c:pt>
                <c:pt idx="6">
                  <c:v>Taranaki Region</c:v>
                </c:pt>
                <c:pt idx="7">
                  <c:v>Manawatu-Wanganui Region</c:v>
                </c:pt>
                <c:pt idx="8">
                  <c:v>Wellington Region</c:v>
                </c:pt>
                <c:pt idx="9">
                  <c:v>Tasman Region</c:v>
                </c:pt>
                <c:pt idx="10">
                  <c:v>Nelson Region</c:v>
                </c:pt>
                <c:pt idx="11">
                  <c:v>Marlborough Region</c:v>
                </c:pt>
                <c:pt idx="12">
                  <c:v>West Coast Region</c:v>
                </c:pt>
                <c:pt idx="13">
                  <c:v>Canterbury Region</c:v>
                </c:pt>
                <c:pt idx="14">
                  <c:v>Otago Region</c:v>
                </c:pt>
                <c:pt idx="15">
                  <c:v>Southland Region</c:v>
                </c:pt>
                <c:pt idx="16">
                  <c:v>Total New Zealand1</c:v>
                </c:pt>
              </c:strCache>
              <c:extLst/>
            </c:strRef>
          </c:cat>
          <c:val>
            <c:numRef>
              <c:f>'1. RCs'!$N$31:$N$46</c:f>
              <c:numCache>
                <c:formatCode>0.0%</c:formatCode>
                <c:ptCount val="16"/>
                <c:pt idx="0">
                  <c:v>3.7077058148173164E-2</c:v>
                </c:pt>
                <c:pt idx="1">
                  <c:v>0.3361473177100921</c:v>
                </c:pt>
                <c:pt idx="2">
                  <c:v>9.5585421309740889E-2</c:v>
                </c:pt>
                <c:pt idx="3">
                  <c:v>6.2965714414353571E-2</c:v>
                </c:pt>
                <c:pt idx="4">
                  <c:v>1.0580581256612863E-2</c:v>
                </c:pt>
                <c:pt idx="5">
                  <c:v>3.5568762522230478E-2</c:v>
                </c:pt>
                <c:pt idx="6">
                  <c:v>2.5573490015983431E-2</c:v>
                </c:pt>
                <c:pt idx="7">
                  <c:v>5.2047455032529659E-2</c:v>
                </c:pt>
                <c:pt idx="8">
                  <c:v>0.10956529569347831</c:v>
                </c:pt>
                <c:pt idx="9">
                  <c:v>1.0985795006866122E-2</c:v>
                </c:pt>
                <c:pt idx="10">
                  <c:v>1.0963283131852053E-2</c:v>
                </c:pt>
                <c:pt idx="11">
                  <c:v>1.0062808131289255E-2</c:v>
                </c:pt>
                <c:pt idx="12">
                  <c:v>7.4289187546430742E-3</c:v>
                </c:pt>
                <c:pt idx="13">
                  <c:v>0.12671934445419958</c:v>
                </c:pt>
                <c:pt idx="14">
                  <c:v>4.7004795029377995E-2</c:v>
                </c:pt>
                <c:pt idx="15">
                  <c:v>2.1611400013507125E-2</c:v>
                </c:pt>
              </c:numCache>
            </c:numRef>
          </c:val>
          <c:extLst>
            <c:ext xmlns:c16="http://schemas.microsoft.com/office/drawing/2014/chart" uri="{C3380CC4-5D6E-409C-BE32-E72D297353CC}">
              <c16:uniqueId val="{00000000-7A4F-469F-B19A-47ECA7C7710D}"/>
            </c:ext>
          </c:extLst>
        </c:ser>
        <c:ser>
          <c:idx val="0"/>
          <c:order val="1"/>
          <c:tx>
            <c:strRef>
              <c:f>'1. RCs'!$S$30</c:f>
              <c:strCache>
                <c:ptCount val="1"/>
                <c:pt idx="0">
                  <c:v>2018</c:v>
                </c:pt>
              </c:strCache>
            </c:strRef>
          </c:tx>
          <c:invertIfNegative val="0"/>
          <c:val>
            <c:numRef>
              <c:f>'1. RCs'!$S$31:$S$46</c:f>
              <c:numCache>
                <c:formatCode>0.0%</c:formatCode>
                <c:ptCount val="16"/>
                <c:pt idx="0">
                  <c:v>3.7913724850018364E-2</c:v>
                </c:pt>
                <c:pt idx="1">
                  <c:v>0.33767293800759091</c:v>
                </c:pt>
                <c:pt idx="2">
                  <c:v>9.7049340897033015E-2</c:v>
                </c:pt>
                <c:pt idx="3">
                  <c:v>6.5461372076888541E-2</c:v>
                </c:pt>
                <c:pt idx="4">
                  <c:v>1.0100803983185733E-2</c:v>
                </c:pt>
                <c:pt idx="5">
                  <c:v>3.5179365791943841E-2</c:v>
                </c:pt>
                <c:pt idx="6">
                  <c:v>2.4731665510345672E-2</c:v>
                </c:pt>
                <c:pt idx="7">
                  <c:v>5.0504019915928663E-2</c:v>
                </c:pt>
                <c:pt idx="8">
                  <c:v>0.10731339019711872</c:v>
                </c:pt>
                <c:pt idx="9">
                  <c:v>1.1019058890748073E-2</c:v>
                </c:pt>
                <c:pt idx="10">
                  <c:v>1.0753785250785618E-2</c:v>
                </c:pt>
                <c:pt idx="11">
                  <c:v>9.9375586662857618E-3</c:v>
                </c:pt>
                <c:pt idx="12">
                  <c:v>6.6114353344488433E-3</c:v>
                </c:pt>
                <c:pt idx="13">
                  <c:v>0.12708647920662777</c:v>
                </c:pt>
                <c:pt idx="14">
                  <c:v>4.7953311839366609E-2</c:v>
                </c:pt>
                <c:pt idx="15">
                  <c:v>2.0507692935558913E-2</c:v>
                </c:pt>
              </c:numCache>
            </c:numRef>
          </c:val>
          <c:extLst>
            <c:ext xmlns:c16="http://schemas.microsoft.com/office/drawing/2014/chart" uri="{C3380CC4-5D6E-409C-BE32-E72D297353CC}">
              <c16:uniqueId val="{00000000-D47C-44D3-911B-0546A5BB15AA}"/>
            </c:ext>
          </c:extLst>
        </c:ser>
        <c:ser>
          <c:idx val="3"/>
          <c:order val="2"/>
          <c:tx>
            <c:strRef>
              <c:f>'1. RCs'!$X$30</c:f>
              <c:strCache>
                <c:ptCount val="1"/>
                <c:pt idx="0">
                  <c:v>2023</c:v>
                </c:pt>
              </c:strCache>
            </c:strRef>
          </c:tx>
          <c:invertIfNegative val="0"/>
          <c:val>
            <c:numRef>
              <c:f>'1. RCs'!$X$31:$X$46</c:f>
              <c:numCache>
                <c:formatCode>0.0%</c:formatCode>
                <c:ptCount val="16"/>
                <c:pt idx="0">
                  <c:v>3.9038119124657773E-2</c:v>
                </c:pt>
                <c:pt idx="1">
                  <c:v>0.33300147422029064</c:v>
                </c:pt>
                <c:pt idx="2">
                  <c:v>0.10005552258237445</c:v>
                </c:pt>
                <c:pt idx="3">
                  <c:v>6.7794987651011857E-2</c:v>
                </c:pt>
                <c:pt idx="4">
                  <c:v>1.0070647699641975E-2</c:v>
                </c:pt>
                <c:pt idx="5">
                  <c:v>3.5381286975168007E-2</c:v>
                </c:pt>
                <c:pt idx="6">
                  <c:v>2.4640539143420574E-2</c:v>
                </c:pt>
                <c:pt idx="7">
                  <c:v>4.9951178418946605E-2</c:v>
                </c:pt>
                <c:pt idx="8">
                  <c:v>0.10539717792115794</c:v>
                </c:pt>
                <c:pt idx="9">
                  <c:v>1.1372556527732572E-2</c:v>
                </c:pt>
                <c:pt idx="10">
                  <c:v>1.0645019241446651E-2</c:v>
                </c:pt>
                <c:pt idx="11">
                  <c:v>9.994064827401351E-3</c:v>
                </c:pt>
                <c:pt idx="12">
                  <c:v>6.2989412417912734E-3</c:v>
                </c:pt>
                <c:pt idx="13">
                  <c:v>0.12756791943481841</c:v>
                </c:pt>
                <c:pt idx="14">
                  <c:v>4.8744998181156782E-2</c:v>
                </c:pt>
                <c:pt idx="15">
                  <c:v>1.9892401064501925E-2</c:v>
                </c:pt>
              </c:numCache>
            </c:numRef>
          </c:val>
          <c:extLst>
            <c:ext xmlns:c16="http://schemas.microsoft.com/office/drawing/2014/chart" uri="{C3380CC4-5D6E-409C-BE32-E72D297353CC}">
              <c16:uniqueId val="{00000001-5734-4BB9-9B2E-125F7764A6EA}"/>
            </c:ext>
          </c:extLst>
        </c:ser>
        <c:dLbls>
          <c:showLegendKey val="0"/>
          <c:showVal val="0"/>
          <c:showCatName val="0"/>
          <c:showSerName val="0"/>
          <c:showPercent val="0"/>
          <c:showBubbleSize val="0"/>
        </c:dLbls>
        <c:gapWidth val="150"/>
        <c:axId val="-567502864"/>
        <c:axId val="-567496880"/>
      </c:barChart>
      <c:catAx>
        <c:axId val="-567502864"/>
        <c:scaling>
          <c:orientation val="maxMin"/>
        </c:scaling>
        <c:delete val="0"/>
        <c:axPos val="l"/>
        <c:numFmt formatCode="General" sourceLinked="1"/>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en-US"/>
          </a:p>
        </c:txPr>
        <c:crossAx val="-567496880"/>
        <c:crosses val="autoZero"/>
        <c:auto val="1"/>
        <c:lblAlgn val="ctr"/>
        <c:lblOffset val="100"/>
        <c:noMultiLvlLbl val="0"/>
      </c:catAx>
      <c:valAx>
        <c:axId val="-567496880"/>
        <c:scaling>
          <c:orientation val="minMax"/>
          <c:max val="0.35000000000000003"/>
        </c:scaling>
        <c:delete val="0"/>
        <c:axPos val="t"/>
        <c:majorGridlines/>
        <c:title>
          <c:tx>
            <c:rich>
              <a:bodyPr/>
              <a:lstStyle/>
              <a:p>
                <a:pPr>
                  <a:defRPr/>
                </a:pPr>
                <a:r>
                  <a:rPr lang="en-US" b="0">
                    <a:solidFill>
                      <a:srgbClr val="136B99"/>
                    </a:solidFill>
                    <a:latin typeface="Arial" panose="020B0604020202020204" pitchFamily="34" charset="0"/>
                    <a:cs typeface="Arial" panose="020B0604020202020204" pitchFamily="34" charset="0"/>
                  </a:rPr>
                  <a:t>Per cent of New Zealand's total population</a:t>
                </a:r>
              </a:p>
            </c:rich>
          </c:tx>
          <c:overlay val="0"/>
        </c:title>
        <c:numFmt formatCode="0%" sourceLinked="0"/>
        <c:majorTickMark val="out"/>
        <c:minorTickMark val="none"/>
        <c:tickLblPos val="high"/>
        <c:txPr>
          <a:bodyPr/>
          <a:lstStyle/>
          <a:p>
            <a:pPr>
              <a:defRPr sz="800">
                <a:latin typeface="Arial" panose="020B0604020202020204" pitchFamily="34" charset="0"/>
                <a:cs typeface="Arial" panose="020B0604020202020204" pitchFamily="34" charset="0"/>
              </a:defRPr>
            </a:pPr>
            <a:endParaRPr lang="en-US"/>
          </a:p>
        </c:txPr>
        <c:crossAx val="-567502864"/>
        <c:crosses val="autoZero"/>
        <c:crossBetween val="between"/>
      </c:valAx>
    </c:plotArea>
    <c:legend>
      <c:legendPos val="r"/>
      <c:layout>
        <c:manualLayout>
          <c:xMode val="edge"/>
          <c:yMode val="edge"/>
          <c:x val="0.88467793209876544"/>
          <c:y val="0.30438287037037037"/>
          <c:w val="6.8378850598150645E-2"/>
          <c:h val="0.14031239797122344"/>
        </c:manualLayout>
      </c:layout>
      <c:overlay val="1"/>
      <c:txPr>
        <a:bodyPr/>
        <a:lstStyle/>
        <a:p>
          <a:pPr>
            <a:defRPr sz="900">
              <a:latin typeface="Arial" panose="020B0604020202020204" pitchFamily="34" charset="0"/>
              <a:cs typeface="Arial" panose="020B0604020202020204" pitchFamily="34" charset="0"/>
            </a:defRPr>
          </a:pPr>
          <a:endParaRPr lang="en-US"/>
        </a:p>
      </c:txPr>
    </c:legend>
    <c:plotVisOnly val="1"/>
    <c:dispBlanksAs val="gap"/>
    <c:showDLblsOverMax val="0"/>
  </c:chart>
  <c:spPr>
    <a:ln w="19050">
      <a:solidFill>
        <a:srgbClr val="136B99"/>
      </a:solid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tx1"/>
                </a:solidFill>
                <a:latin typeface="+mn-lt"/>
                <a:ea typeface="+mn-ea"/>
                <a:cs typeface="+mn-cs"/>
              </a:defRPr>
            </a:pPr>
            <a:r>
              <a:rPr lang="en-US" sz="1200">
                <a:solidFill>
                  <a:srgbClr val="136B99"/>
                </a:solidFill>
                <a:latin typeface="Arial" panose="020B0604020202020204" pitchFamily="34" charset="0"/>
                <a:cs typeface="Arial" panose="020B0604020202020204" pitchFamily="34" charset="0"/>
              </a:rPr>
              <a:t>Estimated resident population</a:t>
            </a:r>
            <a:r>
              <a:rPr lang="en-US" sz="1200" baseline="0">
                <a:solidFill>
                  <a:srgbClr val="136B99"/>
                </a:solidFill>
                <a:latin typeface="Arial" panose="020B0604020202020204" pitchFamily="34" charset="0"/>
                <a:cs typeface="Arial" panose="020B0604020202020204" pitchFamily="34" charset="0"/>
              </a:rPr>
              <a:t> of Canterbury territorrial areas as </a:t>
            </a:r>
            <a:br>
              <a:rPr lang="en-US" sz="1200" baseline="0">
                <a:solidFill>
                  <a:srgbClr val="136B99"/>
                </a:solidFill>
                <a:latin typeface="Arial" panose="020B0604020202020204" pitchFamily="34" charset="0"/>
                <a:cs typeface="Arial" panose="020B0604020202020204" pitchFamily="34" charset="0"/>
              </a:rPr>
            </a:br>
            <a:r>
              <a:rPr lang="en-US" sz="1200" baseline="0">
                <a:solidFill>
                  <a:srgbClr val="136B99"/>
                </a:solidFill>
                <a:latin typeface="Arial" panose="020B0604020202020204" pitchFamily="34" charset="0"/>
                <a:cs typeface="Arial" panose="020B0604020202020204" pitchFamily="34" charset="0"/>
              </a:rPr>
              <a:t>per cent of Canterbury region total population, 2023</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tx1"/>
              </a:solidFill>
              <a:latin typeface="+mn-lt"/>
              <a:ea typeface="+mn-ea"/>
              <a:cs typeface="+mn-cs"/>
            </a:defRPr>
          </a:pPr>
          <a:endParaRPr lang="en-US"/>
        </a:p>
      </c:txPr>
    </c:title>
    <c:autoTitleDeleted val="0"/>
    <c:plotArea>
      <c:layout>
        <c:manualLayout>
          <c:layoutTarget val="inner"/>
          <c:xMode val="edge"/>
          <c:yMode val="edge"/>
          <c:x val="0.14570201492076928"/>
          <c:y val="0.19833539834574265"/>
          <c:w val="0.47623707737812615"/>
          <c:h val="0.71655014701379816"/>
        </c:manualLayout>
      </c:layout>
      <c:pieChart>
        <c:varyColors val="1"/>
        <c:ser>
          <c:idx val="1"/>
          <c:order val="0"/>
          <c:tx>
            <c:v>2023</c:v>
          </c:tx>
          <c:dPt>
            <c:idx val="0"/>
            <c:bubble3D val="0"/>
            <c:spPr>
              <a:solidFill>
                <a:schemeClr val="accent1"/>
              </a:solidFill>
              <a:ln>
                <a:noFill/>
              </a:ln>
              <a:effectLst/>
            </c:spPr>
            <c:extLst>
              <c:ext xmlns:c16="http://schemas.microsoft.com/office/drawing/2014/chart" uri="{C3380CC4-5D6E-409C-BE32-E72D297353CC}">
                <c16:uniqueId val="{00000001-6231-41B6-8625-6BA57A714691}"/>
              </c:ext>
            </c:extLst>
          </c:dPt>
          <c:dPt>
            <c:idx val="1"/>
            <c:bubble3D val="0"/>
            <c:spPr>
              <a:solidFill>
                <a:schemeClr val="accent2"/>
              </a:solidFill>
              <a:ln>
                <a:noFill/>
              </a:ln>
              <a:effectLst/>
            </c:spPr>
            <c:extLst>
              <c:ext xmlns:c16="http://schemas.microsoft.com/office/drawing/2014/chart" uri="{C3380CC4-5D6E-409C-BE32-E72D297353CC}">
                <c16:uniqueId val="{00000003-6231-41B6-8625-6BA57A714691}"/>
              </c:ext>
            </c:extLst>
          </c:dPt>
          <c:dPt>
            <c:idx val="2"/>
            <c:bubble3D val="0"/>
            <c:spPr>
              <a:solidFill>
                <a:schemeClr val="accent3"/>
              </a:solidFill>
              <a:ln>
                <a:noFill/>
              </a:ln>
              <a:effectLst/>
            </c:spPr>
            <c:extLst>
              <c:ext xmlns:c16="http://schemas.microsoft.com/office/drawing/2014/chart" uri="{C3380CC4-5D6E-409C-BE32-E72D297353CC}">
                <c16:uniqueId val="{00000005-6231-41B6-8625-6BA57A714691}"/>
              </c:ext>
            </c:extLst>
          </c:dPt>
          <c:dPt>
            <c:idx val="3"/>
            <c:bubble3D val="0"/>
            <c:spPr>
              <a:solidFill>
                <a:schemeClr val="accent4"/>
              </a:solidFill>
              <a:ln>
                <a:noFill/>
              </a:ln>
              <a:effectLst/>
            </c:spPr>
            <c:extLst>
              <c:ext xmlns:c16="http://schemas.microsoft.com/office/drawing/2014/chart" uri="{C3380CC4-5D6E-409C-BE32-E72D297353CC}">
                <c16:uniqueId val="{00000007-6231-41B6-8625-6BA57A714691}"/>
              </c:ext>
            </c:extLst>
          </c:dPt>
          <c:dPt>
            <c:idx val="4"/>
            <c:bubble3D val="0"/>
            <c:spPr>
              <a:solidFill>
                <a:schemeClr val="accent5"/>
              </a:solidFill>
              <a:ln>
                <a:noFill/>
              </a:ln>
              <a:effectLst/>
            </c:spPr>
            <c:extLst>
              <c:ext xmlns:c16="http://schemas.microsoft.com/office/drawing/2014/chart" uri="{C3380CC4-5D6E-409C-BE32-E72D297353CC}">
                <c16:uniqueId val="{00000009-6231-41B6-8625-6BA57A714691}"/>
              </c:ext>
            </c:extLst>
          </c:dPt>
          <c:dPt>
            <c:idx val="5"/>
            <c:bubble3D val="0"/>
            <c:spPr>
              <a:solidFill>
                <a:schemeClr val="accent6"/>
              </a:solidFill>
              <a:ln>
                <a:noFill/>
              </a:ln>
              <a:effectLst/>
            </c:spPr>
            <c:extLst>
              <c:ext xmlns:c16="http://schemas.microsoft.com/office/drawing/2014/chart" uri="{C3380CC4-5D6E-409C-BE32-E72D297353CC}">
                <c16:uniqueId val="{0000000B-6231-41B6-8625-6BA57A714691}"/>
              </c:ext>
            </c:extLst>
          </c:dPt>
          <c:dPt>
            <c:idx val="6"/>
            <c:bubble3D val="0"/>
            <c:spPr>
              <a:solidFill>
                <a:schemeClr val="accent1">
                  <a:lumMod val="60000"/>
                </a:schemeClr>
              </a:solidFill>
              <a:ln>
                <a:noFill/>
              </a:ln>
              <a:effectLst/>
            </c:spPr>
            <c:extLst>
              <c:ext xmlns:c16="http://schemas.microsoft.com/office/drawing/2014/chart" uri="{C3380CC4-5D6E-409C-BE32-E72D297353CC}">
                <c16:uniqueId val="{0000000D-6231-41B6-8625-6BA57A714691}"/>
              </c:ext>
            </c:extLst>
          </c:dPt>
          <c:dPt>
            <c:idx val="7"/>
            <c:bubble3D val="0"/>
            <c:spPr>
              <a:solidFill>
                <a:schemeClr val="accent2">
                  <a:lumMod val="60000"/>
                </a:schemeClr>
              </a:solidFill>
              <a:ln>
                <a:noFill/>
              </a:ln>
              <a:effectLst/>
            </c:spPr>
            <c:extLst>
              <c:ext xmlns:c16="http://schemas.microsoft.com/office/drawing/2014/chart" uri="{C3380CC4-5D6E-409C-BE32-E72D297353CC}">
                <c16:uniqueId val="{0000000F-6231-41B6-8625-6BA57A714691}"/>
              </c:ext>
            </c:extLst>
          </c:dPt>
          <c:dPt>
            <c:idx val="8"/>
            <c:bubble3D val="0"/>
            <c:spPr>
              <a:solidFill>
                <a:schemeClr val="accent3">
                  <a:lumMod val="60000"/>
                </a:schemeClr>
              </a:solidFill>
              <a:ln>
                <a:noFill/>
              </a:ln>
              <a:effectLst/>
            </c:spPr>
            <c:extLst>
              <c:ext xmlns:c16="http://schemas.microsoft.com/office/drawing/2014/chart" uri="{C3380CC4-5D6E-409C-BE32-E72D297353CC}">
                <c16:uniqueId val="{00000011-6231-41B6-8625-6BA57A714691}"/>
              </c:ext>
            </c:extLst>
          </c:dPt>
          <c:dPt>
            <c:idx val="9"/>
            <c:bubble3D val="0"/>
            <c:spPr>
              <a:solidFill>
                <a:schemeClr val="accent4">
                  <a:lumMod val="60000"/>
                </a:schemeClr>
              </a:solidFill>
              <a:ln>
                <a:noFill/>
              </a:ln>
              <a:effectLst/>
            </c:spPr>
            <c:extLst>
              <c:ext xmlns:c16="http://schemas.microsoft.com/office/drawing/2014/chart" uri="{C3380CC4-5D6E-409C-BE32-E72D297353CC}">
                <c16:uniqueId val="{00000013-6231-41B6-8625-6BA57A714691}"/>
              </c:ext>
            </c:extLst>
          </c:dPt>
          <c:dPt>
            <c:idx val="10"/>
            <c:bubble3D val="0"/>
            <c:spPr>
              <a:solidFill>
                <a:schemeClr val="accent5">
                  <a:lumMod val="60000"/>
                </a:schemeClr>
              </a:solidFill>
              <a:ln>
                <a:noFill/>
              </a:ln>
              <a:effectLst/>
            </c:spPr>
            <c:extLst>
              <c:ext xmlns:c16="http://schemas.microsoft.com/office/drawing/2014/chart" uri="{C3380CC4-5D6E-409C-BE32-E72D297353CC}">
                <c16:uniqueId val="{00000015-6231-41B6-8625-6BA57A714691}"/>
              </c:ext>
            </c:extLst>
          </c:dPt>
          <c:dPt>
            <c:idx val="11"/>
            <c:bubble3D val="0"/>
            <c:spPr>
              <a:solidFill>
                <a:schemeClr val="accent6">
                  <a:lumMod val="60000"/>
                </a:schemeClr>
              </a:solidFill>
              <a:ln>
                <a:noFill/>
              </a:ln>
              <a:effectLst/>
            </c:spPr>
            <c:extLst>
              <c:ext xmlns:c16="http://schemas.microsoft.com/office/drawing/2014/chart" uri="{C3380CC4-5D6E-409C-BE32-E72D297353CC}">
                <c16:uniqueId val="{00000017-6231-41B6-8625-6BA57A714691}"/>
              </c:ext>
            </c:extLst>
          </c:dPt>
          <c:dPt>
            <c:idx val="12"/>
            <c:bubble3D val="0"/>
            <c:spPr>
              <a:solidFill>
                <a:schemeClr val="accent1">
                  <a:lumMod val="80000"/>
                  <a:lumOff val="20000"/>
                </a:schemeClr>
              </a:solidFill>
              <a:ln>
                <a:noFill/>
              </a:ln>
              <a:effectLst/>
            </c:spPr>
            <c:extLst>
              <c:ext xmlns:c16="http://schemas.microsoft.com/office/drawing/2014/chart" uri="{C3380CC4-5D6E-409C-BE32-E72D297353CC}">
                <c16:uniqueId val="{00000019-6231-41B6-8625-6BA57A714691}"/>
              </c:ext>
            </c:extLst>
          </c:dPt>
          <c:dPt>
            <c:idx val="13"/>
            <c:bubble3D val="0"/>
            <c:spPr>
              <a:solidFill>
                <a:schemeClr val="accent2">
                  <a:lumMod val="80000"/>
                  <a:lumOff val="20000"/>
                </a:schemeClr>
              </a:solidFill>
              <a:ln>
                <a:noFill/>
              </a:ln>
              <a:effectLst/>
            </c:spPr>
            <c:extLst>
              <c:ext xmlns:c16="http://schemas.microsoft.com/office/drawing/2014/chart" uri="{C3380CC4-5D6E-409C-BE32-E72D297353CC}">
                <c16:uniqueId val="{0000001B-6231-41B6-8625-6BA57A714691}"/>
              </c:ext>
            </c:extLst>
          </c:dPt>
          <c:dPt>
            <c:idx val="14"/>
            <c:bubble3D val="0"/>
            <c:spPr>
              <a:solidFill>
                <a:schemeClr val="accent3">
                  <a:lumMod val="80000"/>
                  <a:lumOff val="20000"/>
                </a:schemeClr>
              </a:solidFill>
              <a:ln>
                <a:noFill/>
              </a:ln>
              <a:effectLst/>
            </c:spPr>
            <c:extLst>
              <c:ext xmlns:c16="http://schemas.microsoft.com/office/drawing/2014/chart" uri="{C3380CC4-5D6E-409C-BE32-E72D297353CC}">
                <c16:uniqueId val="{0000001D-6231-41B6-8625-6BA57A714691}"/>
              </c:ext>
            </c:extLst>
          </c:dPt>
          <c:dPt>
            <c:idx val="15"/>
            <c:bubble3D val="0"/>
            <c:spPr>
              <a:solidFill>
                <a:schemeClr val="accent4">
                  <a:lumMod val="80000"/>
                  <a:lumOff val="20000"/>
                </a:schemeClr>
              </a:solidFill>
              <a:ln>
                <a:noFill/>
              </a:ln>
              <a:effectLst/>
            </c:spPr>
            <c:extLst>
              <c:ext xmlns:c16="http://schemas.microsoft.com/office/drawing/2014/chart" uri="{C3380CC4-5D6E-409C-BE32-E72D297353CC}">
                <c16:uniqueId val="{0000001F-6231-41B6-8625-6BA57A714691}"/>
              </c:ext>
            </c:extLst>
          </c:dPt>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shade val="95000"/>
                      <a:satMod val="105000"/>
                    </a:schemeClr>
                  </a:solidFill>
                  <a:prstDash val="solid"/>
                  <a:round/>
                </a:ln>
                <a:effectLst/>
              </c:spPr>
            </c:leaderLines>
            <c:extLst>
              <c:ext xmlns:c15="http://schemas.microsoft.com/office/drawing/2012/chart" uri="{CE6537A1-D6FC-4f65-9D91-7224C49458BB}"/>
            </c:extLst>
          </c:dLbls>
          <c:cat>
            <c:strRef>
              <c:f>'5. TAs'!$A$23:$A$32</c:f>
              <c:strCache>
                <c:ptCount val="10"/>
                <c:pt idx="0">
                  <c:v>Kaikōura District</c:v>
                </c:pt>
                <c:pt idx="1">
                  <c:v>Hurunui District</c:v>
                </c:pt>
                <c:pt idx="2">
                  <c:v>Waimakariri District</c:v>
                </c:pt>
                <c:pt idx="3">
                  <c:v>Christchurch City</c:v>
                </c:pt>
                <c:pt idx="4">
                  <c:v>Selwyn District</c:v>
                </c:pt>
                <c:pt idx="5">
                  <c:v>Ashburton District</c:v>
                </c:pt>
                <c:pt idx="6">
                  <c:v>Timaru District</c:v>
                </c:pt>
                <c:pt idx="7">
                  <c:v>Mackenzie District</c:v>
                </c:pt>
                <c:pt idx="8">
                  <c:v>Waimate District</c:v>
                </c:pt>
                <c:pt idx="9">
                  <c:v>Waitaki Area Units in Canterbury</c:v>
                </c:pt>
              </c:strCache>
            </c:strRef>
          </c:cat>
          <c:val>
            <c:numRef>
              <c:f>'5. TAs'!$S$23:$S$32</c:f>
              <c:numCache>
                <c:formatCode>0.0%</c:formatCode>
                <c:ptCount val="10"/>
                <c:pt idx="0">
                  <c:v>6.3484916704187305E-3</c:v>
                </c:pt>
                <c:pt idx="1">
                  <c:v>2.0711391265195857E-2</c:v>
                </c:pt>
                <c:pt idx="2">
                  <c:v>0.10355695632597929</c:v>
                </c:pt>
                <c:pt idx="3">
                  <c:v>0.5946270448746811</c:v>
                </c:pt>
                <c:pt idx="4">
                  <c:v>0.1220171094101756</c:v>
                </c:pt>
                <c:pt idx="5">
                  <c:v>5.5230376707188951E-2</c:v>
                </c:pt>
                <c:pt idx="6">
                  <c:v>7.3390364700585325E-2</c:v>
                </c:pt>
                <c:pt idx="7">
                  <c:v>8.5396968332582916E-3</c:v>
                </c:pt>
                <c:pt idx="8">
                  <c:v>1.2606933813597478E-2</c:v>
                </c:pt>
                <c:pt idx="9">
                  <c:v>3.0616839261593878E-3</c:v>
                </c:pt>
              </c:numCache>
            </c:numRef>
          </c:val>
          <c:extLst>
            <c:ext xmlns:c16="http://schemas.microsoft.com/office/drawing/2014/chart" uri="{C3380CC4-5D6E-409C-BE32-E72D297353CC}">
              <c16:uniqueId val="{00000020-6231-41B6-8625-6BA57A714691}"/>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rtl="0">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19050" cap="flat" cmpd="sng" algn="ctr">
      <a:solidFill>
        <a:srgbClr val="136B99"/>
      </a:solidFill>
      <a:prstDash val="solid"/>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NZ" sz="1400" b="1" i="0" u="none" strike="noStrike" kern="1200" baseline="0">
                <a:solidFill>
                  <a:srgbClr val="136B99"/>
                </a:solidFill>
                <a:latin typeface="Arial" panose="020B0604020202020204" pitchFamily="34" charset="0"/>
                <a:cs typeface="Arial" panose="020B0604020202020204" pitchFamily="34" charset="0"/>
              </a:rPr>
              <a:t>Per cent change in estimated resident population,</a:t>
            </a:r>
            <a:br>
              <a:rPr lang="en-NZ" sz="1400" b="1" i="0" u="none" strike="noStrike" kern="1200" baseline="0">
                <a:solidFill>
                  <a:srgbClr val="136B99"/>
                </a:solidFill>
                <a:latin typeface="Arial" panose="020B0604020202020204" pitchFamily="34" charset="0"/>
                <a:cs typeface="Arial" panose="020B0604020202020204" pitchFamily="34" charset="0"/>
              </a:rPr>
            </a:br>
            <a:r>
              <a:rPr lang="en-NZ" sz="1400" b="1" i="0" u="none" strike="noStrike" kern="1200" baseline="0">
                <a:solidFill>
                  <a:srgbClr val="136B99"/>
                </a:solidFill>
                <a:latin typeface="Arial" panose="020B0604020202020204" pitchFamily="34" charset="0"/>
                <a:cs typeface="Arial" panose="020B0604020202020204" pitchFamily="34" charset="0"/>
              </a:rPr>
              <a:t>Canterbury territorial authority areas, 2019-20, 2020-21, 2021-22, 2022-23</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3"/>
          <c:order val="0"/>
          <c:tx>
            <c:v>Population change 2019-20</c:v>
          </c:tx>
          <c:spPr>
            <a:solidFill>
              <a:schemeClr val="accent4"/>
            </a:solidFill>
            <a:ln>
              <a:noFill/>
            </a:ln>
            <a:effectLst/>
          </c:spPr>
          <c:invertIfNegative val="0"/>
          <c:val>
            <c:numRef>
              <c:f>'7. TAs change'!$AD$5:$AD$14</c:f>
              <c:numCache>
                <c:formatCode>0.0%</c:formatCode>
                <c:ptCount val="10"/>
                <c:pt idx="0">
                  <c:v>2.1897810218978103E-2</c:v>
                </c:pt>
                <c:pt idx="1">
                  <c:v>2.6717557251908396E-2</c:v>
                </c:pt>
                <c:pt idx="2">
                  <c:v>3.0254777070063694E-2</c:v>
                </c:pt>
                <c:pt idx="3">
                  <c:v>1.1363636363636364E-2</c:v>
                </c:pt>
                <c:pt idx="4">
                  <c:v>6.0331825037707391E-2</c:v>
                </c:pt>
                <c:pt idx="5">
                  <c:v>2.2922636103151862E-2</c:v>
                </c:pt>
                <c:pt idx="6">
                  <c:v>8.350730688935281E-3</c:v>
                </c:pt>
                <c:pt idx="7">
                  <c:v>3.0303030303030304E-2</c:v>
                </c:pt>
                <c:pt idx="8">
                  <c:v>1.1002444987775062E-2</c:v>
                </c:pt>
                <c:pt idx="9">
                  <c:v>2.1551724137931036E-2</c:v>
                </c:pt>
              </c:numCache>
            </c:numRef>
          </c:val>
          <c:extLst>
            <c:ext xmlns:c16="http://schemas.microsoft.com/office/drawing/2014/chart" uri="{C3380CC4-5D6E-409C-BE32-E72D297353CC}">
              <c16:uniqueId val="{00000003-A34D-4F8C-B8E4-6329BDC22B96}"/>
            </c:ext>
          </c:extLst>
        </c:ser>
        <c:ser>
          <c:idx val="2"/>
          <c:order val="1"/>
          <c:tx>
            <c:v>Population change 2020-21</c:v>
          </c:tx>
          <c:spPr>
            <a:solidFill>
              <a:schemeClr val="accent3"/>
            </a:solidFill>
            <a:ln>
              <a:noFill/>
            </a:ln>
            <a:effectLst/>
          </c:spPr>
          <c:invertIfNegative val="0"/>
          <c:val>
            <c:numRef>
              <c:f>'7. TAs change'!$AF$5:$AF$14</c:f>
              <c:numCache>
                <c:formatCode>0.0%</c:formatCode>
                <c:ptCount val="10"/>
                <c:pt idx="0">
                  <c:v>-7.1428571428571426E-3</c:v>
                </c:pt>
                <c:pt idx="1">
                  <c:v>3.7174721189591076E-3</c:v>
                </c:pt>
                <c:pt idx="2">
                  <c:v>2.3183925811437404E-2</c:v>
                </c:pt>
                <c:pt idx="3">
                  <c:v>-1.0214504596527069E-3</c:v>
                </c:pt>
                <c:pt idx="4">
                  <c:v>4.9786628733997154E-2</c:v>
                </c:pt>
                <c:pt idx="5">
                  <c:v>2.8011204481792717E-3</c:v>
                </c:pt>
                <c:pt idx="6">
                  <c:v>4.140786749482402E-3</c:v>
                </c:pt>
                <c:pt idx="7">
                  <c:v>0</c:v>
                </c:pt>
                <c:pt idx="8">
                  <c:v>0</c:v>
                </c:pt>
                <c:pt idx="9">
                  <c:v>4.2194092827004216E-3</c:v>
                </c:pt>
              </c:numCache>
            </c:numRef>
          </c:val>
          <c:extLst>
            <c:ext xmlns:c16="http://schemas.microsoft.com/office/drawing/2014/chart" uri="{C3380CC4-5D6E-409C-BE32-E72D297353CC}">
              <c16:uniqueId val="{00000002-A34D-4F8C-B8E4-6329BDC22B96}"/>
            </c:ext>
          </c:extLst>
        </c:ser>
        <c:ser>
          <c:idx val="0"/>
          <c:order val="2"/>
          <c:tx>
            <c:v>Population change 2021-22</c:v>
          </c:tx>
          <c:spPr>
            <a:solidFill>
              <a:schemeClr val="accent1"/>
            </a:solidFill>
            <a:ln>
              <a:noFill/>
            </a:ln>
            <a:effectLst/>
          </c:spPr>
          <c:invertIfNegative val="0"/>
          <c:cat>
            <c:strRef>
              <c:f>'7. TAs change'!$A$5:$A$14</c:f>
              <c:strCache>
                <c:ptCount val="10"/>
                <c:pt idx="0">
                  <c:v>Kaikōura district</c:v>
                </c:pt>
                <c:pt idx="1">
                  <c:v>Hurunui district</c:v>
                </c:pt>
                <c:pt idx="2">
                  <c:v>Waimakariri district</c:v>
                </c:pt>
                <c:pt idx="3">
                  <c:v>Christchurch city</c:v>
                </c:pt>
                <c:pt idx="4">
                  <c:v>Selwyn district</c:v>
                </c:pt>
                <c:pt idx="5">
                  <c:v>Ashburton district</c:v>
                </c:pt>
                <c:pt idx="6">
                  <c:v>Timaru district</c:v>
                </c:pt>
                <c:pt idx="7">
                  <c:v>Mackenzie district</c:v>
                </c:pt>
                <c:pt idx="8">
                  <c:v>Waimate district</c:v>
                </c:pt>
                <c:pt idx="9">
                  <c:v>Waitaki district</c:v>
                </c:pt>
              </c:strCache>
            </c:strRef>
          </c:cat>
          <c:val>
            <c:numRef>
              <c:f>'7. TAs change'!$AH$5:$AH$14</c:f>
              <c:numCache>
                <c:formatCode>0.0%</c:formatCode>
                <c:ptCount val="10"/>
                <c:pt idx="0">
                  <c:v>-2.3980815347721821E-3</c:v>
                </c:pt>
                <c:pt idx="1">
                  <c:v>7.4074074074074077E-3</c:v>
                </c:pt>
                <c:pt idx="2">
                  <c:v>1.9637462235649546E-2</c:v>
                </c:pt>
                <c:pt idx="3">
                  <c:v>-1.7893660531697342E-3</c:v>
                </c:pt>
                <c:pt idx="4">
                  <c:v>4.7425474254742549E-2</c:v>
                </c:pt>
                <c:pt idx="5">
                  <c:v>8.3798882681564244E-3</c:v>
                </c:pt>
                <c:pt idx="6">
                  <c:v>0</c:v>
                </c:pt>
                <c:pt idx="7">
                  <c:v>9.1911764705882356E-3</c:v>
                </c:pt>
                <c:pt idx="8">
                  <c:v>3.6275695284159614E-3</c:v>
                </c:pt>
                <c:pt idx="9">
                  <c:v>8.4033613445378148E-3</c:v>
                </c:pt>
              </c:numCache>
            </c:numRef>
          </c:val>
          <c:extLst>
            <c:ext xmlns:c16="http://schemas.microsoft.com/office/drawing/2014/chart" uri="{C3380CC4-5D6E-409C-BE32-E72D297353CC}">
              <c16:uniqueId val="{00000000-A34D-4F8C-B8E4-6329BDC22B96}"/>
            </c:ext>
          </c:extLst>
        </c:ser>
        <c:ser>
          <c:idx val="1"/>
          <c:order val="3"/>
          <c:tx>
            <c:v>Population change 2022-23</c:v>
          </c:tx>
          <c:spPr>
            <a:solidFill>
              <a:schemeClr val="accent2"/>
            </a:solidFill>
            <a:ln>
              <a:noFill/>
            </a:ln>
            <a:effectLst/>
          </c:spPr>
          <c:invertIfNegative val="0"/>
          <c:cat>
            <c:strRef>
              <c:f>'7. TAs change'!$A$5:$A$14</c:f>
              <c:strCache>
                <c:ptCount val="10"/>
                <c:pt idx="0">
                  <c:v>Kaikōura district</c:v>
                </c:pt>
                <c:pt idx="1">
                  <c:v>Hurunui district</c:v>
                </c:pt>
                <c:pt idx="2">
                  <c:v>Waimakariri district</c:v>
                </c:pt>
                <c:pt idx="3">
                  <c:v>Christchurch city</c:v>
                </c:pt>
                <c:pt idx="4">
                  <c:v>Selwyn district</c:v>
                </c:pt>
                <c:pt idx="5">
                  <c:v>Ashburton district</c:v>
                </c:pt>
                <c:pt idx="6">
                  <c:v>Timaru district</c:v>
                </c:pt>
                <c:pt idx="7">
                  <c:v>Mackenzie district</c:v>
                </c:pt>
                <c:pt idx="8">
                  <c:v>Waimate district</c:v>
                </c:pt>
                <c:pt idx="9">
                  <c:v>Waitaki district</c:v>
                </c:pt>
              </c:strCache>
            </c:strRef>
          </c:cat>
          <c:val>
            <c:numRef>
              <c:f>'7. TAs change'!$AJ$5:$AJ$14</c:f>
              <c:numCache>
                <c:formatCode>0.0%</c:formatCode>
                <c:ptCount val="10"/>
                <c:pt idx="0">
                  <c:v>1.6826923076923076E-2</c:v>
                </c:pt>
                <c:pt idx="1">
                  <c:v>1.4705882352941176E-2</c:v>
                </c:pt>
                <c:pt idx="2">
                  <c:v>2.2222222222222223E-2</c:v>
                </c:pt>
                <c:pt idx="3">
                  <c:v>1.4596670934699104E-2</c:v>
                </c:pt>
                <c:pt idx="4">
                  <c:v>5.1746442432082797E-2</c:v>
                </c:pt>
                <c:pt idx="5">
                  <c:v>1.9390581717451522E-2</c:v>
                </c:pt>
                <c:pt idx="6">
                  <c:v>8.2474226804123713E-3</c:v>
                </c:pt>
                <c:pt idx="7">
                  <c:v>3.6429872495446269E-2</c:v>
                </c:pt>
                <c:pt idx="8">
                  <c:v>1.2048192771084338E-2</c:v>
                </c:pt>
                <c:pt idx="9">
                  <c:v>1.2500000000000001E-2</c:v>
                </c:pt>
              </c:numCache>
            </c:numRef>
          </c:val>
          <c:extLst>
            <c:ext xmlns:c16="http://schemas.microsoft.com/office/drawing/2014/chart" uri="{C3380CC4-5D6E-409C-BE32-E72D297353CC}">
              <c16:uniqueId val="{00000001-A34D-4F8C-B8E4-6329BDC22B96}"/>
            </c:ext>
          </c:extLst>
        </c:ser>
        <c:dLbls>
          <c:showLegendKey val="0"/>
          <c:showVal val="0"/>
          <c:showCatName val="0"/>
          <c:showSerName val="0"/>
          <c:showPercent val="0"/>
          <c:showBubbleSize val="0"/>
        </c:dLbls>
        <c:gapWidth val="219"/>
        <c:overlap val="-27"/>
        <c:axId val="1367345407"/>
        <c:axId val="1301228927"/>
      </c:barChart>
      <c:catAx>
        <c:axId val="1367345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01228927"/>
        <c:crosses val="autoZero"/>
        <c:auto val="1"/>
        <c:lblAlgn val="ctr"/>
        <c:lblOffset val="100"/>
        <c:noMultiLvlLbl val="0"/>
      </c:catAx>
      <c:valAx>
        <c:axId val="1301228927"/>
        <c:scaling>
          <c:orientation val="minMax"/>
          <c:max val="6.0000000000000012E-2"/>
          <c:min val="-1.0000000000000002E-2"/>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Per cent change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67345407"/>
        <c:crosses val="autoZero"/>
        <c:crossBetween val="between"/>
      </c:valAx>
      <c:spPr>
        <a:noFill/>
        <a:ln>
          <a:noFill/>
        </a:ln>
        <a:effectLst/>
      </c:spPr>
    </c:plotArea>
    <c:legend>
      <c:legendPos val="r"/>
      <c:layout>
        <c:manualLayout>
          <c:xMode val="edge"/>
          <c:yMode val="edge"/>
          <c:x val="0.8300923505055926"/>
          <c:y val="0.15220198038585378"/>
          <c:w val="0.13703576400434331"/>
          <c:h val="0.1403120253942745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NZ" b="1">
                <a:solidFill>
                  <a:schemeClr val="accent1">
                    <a:lumMod val="75000"/>
                  </a:schemeClr>
                </a:solidFill>
                <a:latin typeface="Arial" panose="020B0604020202020204" pitchFamily="34" charset="0"/>
                <a:cs typeface="Arial" panose="020B0604020202020204" pitchFamily="34" charset="0"/>
              </a:rPr>
              <a:t>Components of population change</a:t>
            </a:r>
          </a:p>
          <a:p>
            <a:pPr>
              <a:defRPr/>
            </a:pPr>
            <a:r>
              <a:rPr lang="en-NZ" b="1">
                <a:solidFill>
                  <a:schemeClr val="accent1">
                    <a:lumMod val="75000"/>
                  </a:schemeClr>
                </a:solidFill>
                <a:latin typeface="Arial" panose="020B0604020202020204" pitchFamily="34" charset="0"/>
                <a:cs typeface="Arial" panose="020B0604020202020204" pitchFamily="34" charset="0"/>
              </a:rPr>
              <a:t> Canterbury</a:t>
            </a:r>
            <a:r>
              <a:rPr lang="en-NZ" b="1" baseline="0">
                <a:solidFill>
                  <a:schemeClr val="accent1">
                    <a:lumMod val="75000"/>
                  </a:schemeClr>
                </a:solidFill>
                <a:latin typeface="Arial" panose="020B0604020202020204" pitchFamily="34" charset="0"/>
                <a:cs typeface="Arial" panose="020B0604020202020204" pitchFamily="34" charset="0"/>
              </a:rPr>
              <a:t> territorial authority areas 2022-23  </a:t>
            </a:r>
            <a:endParaRPr lang="en-NZ" b="1">
              <a:solidFill>
                <a:schemeClr val="accent1">
                  <a:lumMod val="75000"/>
                </a:schemeClr>
              </a:solidFill>
              <a:latin typeface="Arial" panose="020B0604020202020204" pitchFamily="34" charset="0"/>
              <a:cs typeface="Arial" panose="020B0604020202020204" pitchFamily="34" charset="0"/>
            </a:endParaRPr>
          </a:p>
        </c:rich>
      </c:tx>
      <c:layout>
        <c:manualLayout>
          <c:xMode val="edge"/>
          <c:yMode val="edge"/>
          <c:x val="0.35174068502795502"/>
          <c:y val="6.1522671588911003E-3"/>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001071863487816E-2"/>
          <c:y val="0.1326126376983543"/>
          <c:w val="0.97111777356221252"/>
          <c:h val="0.76390773713702431"/>
        </c:manualLayout>
      </c:layout>
      <c:barChart>
        <c:barDir val="bar"/>
        <c:grouping val="stacked"/>
        <c:varyColors val="0"/>
        <c:ser>
          <c:idx val="0"/>
          <c:order val="0"/>
          <c:tx>
            <c:v>Natural increase</c:v>
          </c:tx>
          <c:spPr>
            <a:solidFill>
              <a:schemeClr val="accent1"/>
            </a:solidFill>
            <a:ln>
              <a:noFill/>
            </a:ln>
            <a:effectLst/>
          </c:spPr>
          <c:invertIfNegative val="0"/>
          <c:cat>
            <c:strRef>
              <c:f>'8. TAs, compts of change'!$A$4:$A$13</c:f>
              <c:strCache>
                <c:ptCount val="10"/>
                <c:pt idx="0">
                  <c:v>Kaikōura District</c:v>
                </c:pt>
                <c:pt idx="1">
                  <c:v>Hurunui District</c:v>
                </c:pt>
                <c:pt idx="2">
                  <c:v>Waimakariri District</c:v>
                </c:pt>
                <c:pt idx="3">
                  <c:v>Christchurch City</c:v>
                </c:pt>
                <c:pt idx="4">
                  <c:v>Selwyn District</c:v>
                </c:pt>
                <c:pt idx="5">
                  <c:v>Ashburton District</c:v>
                </c:pt>
                <c:pt idx="6">
                  <c:v>Timaru District</c:v>
                </c:pt>
                <c:pt idx="7">
                  <c:v>Mackenzie District</c:v>
                </c:pt>
                <c:pt idx="8">
                  <c:v>Waimate District</c:v>
                </c:pt>
                <c:pt idx="9">
                  <c:v>Waitaki District</c:v>
                </c:pt>
              </c:strCache>
            </c:strRef>
          </c:cat>
          <c:val>
            <c:numRef>
              <c:f>'8. TAs, compts of change'!$F$4:$F$13</c:f>
              <c:numCache>
                <c:formatCode>#,##0</c:formatCode>
                <c:ptCount val="10"/>
                <c:pt idx="0">
                  <c:v>0</c:v>
                </c:pt>
                <c:pt idx="1">
                  <c:v>60</c:v>
                </c:pt>
                <c:pt idx="2">
                  <c:v>160</c:v>
                </c:pt>
                <c:pt idx="3">
                  <c:v>920</c:v>
                </c:pt>
                <c:pt idx="4">
                  <c:v>700</c:v>
                </c:pt>
                <c:pt idx="5">
                  <c:v>80</c:v>
                </c:pt>
                <c:pt idx="6">
                  <c:v>-80</c:v>
                </c:pt>
                <c:pt idx="7">
                  <c:v>30</c:v>
                </c:pt>
                <c:pt idx="8">
                  <c:v>0</c:v>
                </c:pt>
                <c:pt idx="9">
                  <c:v>-50</c:v>
                </c:pt>
              </c:numCache>
            </c:numRef>
          </c:val>
          <c:extLst>
            <c:ext xmlns:c16="http://schemas.microsoft.com/office/drawing/2014/chart" uri="{C3380CC4-5D6E-409C-BE32-E72D297353CC}">
              <c16:uniqueId val="{00000000-9E6B-42A9-94DB-44CD88FA3D0C}"/>
            </c:ext>
          </c:extLst>
        </c:ser>
        <c:ser>
          <c:idx val="1"/>
          <c:order val="1"/>
          <c:tx>
            <c:v>Net internal migration</c:v>
          </c:tx>
          <c:spPr>
            <a:solidFill>
              <a:schemeClr val="accent2"/>
            </a:solidFill>
            <a:ln>
              <a:noFill/>
            </a:ln>
            <a:effectLst/>
          </c:spPr>
          <c:invertIfNegative val="0"/>
          <c:cat>
            <c:strRef>
              <c:f>'8. TAs, compts of change'!$A$4:$A$13</c:f>
              <c:strCache>
                <c:ptCount val="10"/>
                <c:pt idx="0">
                  <c:v>Kaikōura District</c:v>
                </c:pt>
                <c:pt idx="1">
                  <c:v>Hurunui District</c:v>
                </c:pt>
                <c:pt idx="2">
                  <c:v>Waimakariri District</c:v>
                </c:pt>
                <c:pt idx="3">
                  <c:v>Christchurch City</c:v>
                </c:pt>
                <c:pt idx="4">
                  <c:v>Selwyn District</c:v>
                </c:pt>
                <c:pt idx="5">
                  <c:v>Ashburton District</c:v>
                </c:pt>
                <c:pt idx="6">
                  <c:v>Timaru District</c:v>
                </c:pt>
                <c:pt idx="7">
                  <c:v>Mackenzie District</c:v>
                </c:pt>
                <c:pt idx="8">
                  <c:v>Waimate District</c:v>
                </c:pt>
                <c:pt idx="9">
                  <c:v>Waitaki District</c:v>
                </c:pt>
              </c:strCache>
            </c:strRef>
          </c:cat>
          <c:val>
            <c:numRef>
              <c:f>'8. TAs, compts of change'!$X$4:$X$13</c:f>
              <c:numCache>
                <c:formatCode>#,##0</c:formatCode>
                <c:ptCount val="10"/>
                <c:pt idx="0">
                  <c:v>10</c:v>
                </c:pt>
                <c:pt idx="1">
                  <c:v>40</c:v>
                </c:pt>
                <c:pt idx="2">
                  <c:v>1200</c:v>
                </c:pt>
                <c:pt idx="3">
                  <c:v>-950</c:v>
                </c:pt>
                <c:pt idx="4">
                  <c:v>2600</c:v>
                </c:pt>
                <c:pt idx="5">
                  <c:v>10</c:v>
                </c:pt>
                <c:pt idx="6">
                  <c:v>70</c:v>
                </c:pt>
                <c:pt idx="7">
                  <c:v>40</c:v>
                </c:pt>
                <c:pt idx="8">
                  <c:v>-20</c:v>
                </c:pt>
                <c:pt idx="9">
                  <c:v>130</c:v>
                </c:pt>
              </c:numCache>
            </c:numRef>
          </c:val>
          <c:extLst>
            <c:ext xmlns:c16="http://schemas.microsoft.com/office/drawing/2014/chart" uri="{C3380CC4-5D6E-409C-BE32-E72D297353CC}">
              <c16:uniqueId val="{00000001-9E6B-42A9-94DB-44CD88FA3D0C}"/>
            </c:ext>
          </c:extLst>
        </c:ser>
        <c:ser>
          <c:idx val="2"/>
          <c:order val="2"/>
          <c:tx>
            <c:v>Net international migration </c:v>
          </c:tx>
          <c:spPr>
            <a:solidFill>
              <a:schemeClr val="accent3"/>
            </a:solidFill>
            <a:ln>
              <a:noFill/>
            </a:ln>
            <a:effectLst/>
          </c:spPr>
          <c:invertIfNegative val="0"/>
          <c:cat>
            <c:strRef>
              <c:f>'8. TAs, compts of change'!$A$4:$A$13</c:f>
              <c:strCache>
                <c:ptCount val="10"/>
                <c:pt idx="0">
                  <c:v>Kaikōura District</c:v>
                </c:pt>
                <c:pt idx="1">
                  <c:v>Hurunui District</c:v>
                </c:pt>
                <c:pt idx="2">
                  <c:v>Waimakariri District</c:v>
                </c:pt>
                <c:pt idx="3">
                  <c:v>Christchurch City</c:v>
                </c:pt>
                <c:pt idx="4">
                  <c:v>Selwyn District</c:v>
                </c:pt>
                <c:pt idx="5">
                  <c:v>Ashburton District</c:v>
                </c:pt>
                <c:pt idx="6">
                  <c:v>Timaru District</c:v>
                </c:pt>
                <c:pt idx="7">
                  <c:v>Mackenzie District</c:v>
                </c:pt>
                <c:pt idx="8">
                  <c:v>Waimate District</c:v>
                </c:pt>
                <c:pt idx="9">
                  <c:v>Waitaki District</c:v>
                </c:pt>
              </c:strCache>
            </c:strRef>
          </c:cat>
          <c:val>
            <c:numRef>
              <c:f>'8. TAs, compts of change'!$R$4:$R$13</c:f>
              <c:numCache>
                <c:formatCode>#,##0</c:formatCode>
                <c:ptCount val="10"/>
                <c:pt idx="0">
                  <c:v>60</c:v>
                </c:pt>
                <c:pt idx="1">
                  <c:v>90</c:v>
                </c:pt>
                <c:pt idx="2">
                  <c:v>90</c:v>
                </c:pt>
                <c:pt idx="3">
                  <c:v>5700</c:v>
                </c:pt>
                <c:pt idx="4">
                  <c:v>730</c:v>
                </c:pt>
                <c:pt idx="5">
                  <c:v>580</c:v>
                </c:pt>
                <c:pt idx="6">
                  <c:v>460</c:v>
                </c:pt>
                <c:pt idx="7">
                  <c:v>130</c:v>
                </c:pt>
                <c:pt idx="8">
                  <c:v>110</c:v>
                </c:pt>
                <c:pt idx="9">
                  <c:v>310</c:v>
                </c:pt>
              </c:numCache>
            </c:numRef>
          </c:val>
          <c:extLst>
            <c:ext xmlns:c16="http://schemas.microsoft.com/office/drawing/2014/chart" uri="{C3380CC4-5D6E-409C-BE32-E72D297353CC}">
              <c16:uniqueId val="{00000002-9E6B-42A9-94DB-44CD88FA3D0C}"/>
            </c:ext>
          </c:extLst>
        </c:ser>
        <c:dLbls>
          <c:showLegendKey val="0"/>
          <c:showVal val="0"/>
          <c:showCatName val="0"/>
          <c:showSerName val="0"/>
          <c:showPercent val="0"/>
          <c:showBubbleSize val="0"/>
        </c:dLbls>
        <c:gapWidth val="150"/>
        <c:overlap val="100"/>
        <c:axId val="1688069503"/>
        <c:axId val="1843585103"/>
      </c:barChart>
      <c:catAx>
        <c:axId val="1688069503"/>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43585103"/>
        <c:crosses val="autoZero"/>
        <c:auto val="1"/>
        <c:lblAlgn val="ctr"/>
        <c:lblOffset val="100"/>
        <c:noMultiLvlLbl val="0"/>
      </c:catAx>
      <c:valAx>
        <c:axId val="1843585103"/>
        <c:scaling>
          <c:orientation val="minMax"/>
          <c:max val="7000"/>
          <c:min val="-1000"/>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8806950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rgbClr val="136B99">
          <a:alpha val="94000"/>
        </a:srgb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NZ" sz="1400" b="1" i="0" u="none" strike="noStrike" kern="1200" spc="0" baseline="0">
                <a:solidFill>
                  <a:schemeClr val="accent1">
                    <a:lumMod val="75000"/>
                  </a:schemeClr>
                </a:solidFill>
                <a:latin typeface="Arial" panose="020B0604020202020204" pitchFamily="34" charset="0"/>
                <a:ea typeface="+mn-ea"/>
                <a:cs typeface="Arial" panose="020B0604020202020204" pitchFamily="34" charset="0"/>
              </a:defRPr>
            </a:pPr>
            <a:r>
              <a:rPr lang="en-NZ" sz="1400" b="1" i="0" u="none" strike="noStrike" kern="1200" spc="0" baseline="0">
                <a:solidFill>
                  <a:schemeClr val="accent1">
                    <a:lumMod val="75000"/>
                  </a:schemeClr>
                </a:solidFill>
                <a:latin typeface="Arial" panose="020B0604020202020204" pitchFamily="34" charset="0"/>
                <a:ea typeface="+mn-ea"/>
                <a:cs typeface="Arial" panose="020B0604020202020204" pitchFamily="34" charset="0"/>
              </a:rPr>
              <a:t>Median age for regional council areas 2023  </a:t>
            </a:r>
          </a:p>
        </c:rich>
      </c:tx>
      <c:layout>
        <c:manualLayout>
          <c:xMode val="edge"/>
          <c:yMode val="edge"/>
          <c:x val="0.27600046245300108"/>
          <c:y val="1.9753081299223926E-2"/>
        </c:manualLayout>
      </c:layout>
      <c:overlay val="0"/>
      <c:spPr>
        <a:noFill/>
        <a:ln>
          <a:noFill/>
        </a:ln>
        <a:effectLst/>
      </c:spPr>
      <c:txPr>
        <a:bodyPr rot="0" spcFirstLastPara="1" vertOverflow="ellipsis" vert="horz" wrap="square" anchor="ctr" anchorCtr="1"/>
        <a:lstStyle/>
        <a:p>
          <a:pPr>
            <a:defRPr lang="en-NZ" sz="1400" b="1" i="0" u="none" strike="noStrike" kern="1200" spc="0" baseline="0">
              <a:solidFill>
                <a:schemeClr val="accent1">
                  <a:lumMod val="75000"/>
                </a:schemeClr>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clustered"/>
        <c:varyColors val="0"/>
        <c:ser>
          <c:idx val="0"/>
          <c:order val="0"/>
          <c:tx>
            <c:v>Median age</c:v>
          </c:tx>
          <c:spPr>
            <a:solidFill>
              <a:schemeClr val="accent1"/>
            </a:solidFill>
            <a:ln>
              <a:noFill/>
            </a:ln>
            <a:effectLst/>
          </c:spPr>
          <c:invertIfNegative val="0"/>
          <c:dPt>
            <c:idx val="13"/>
            <c:invertIfNegative val="0"/>
            <c:bubble3D val="0"/>
            <c:spPr>
              <a:solidFill>
                <a:schemeClr val="accent2"/>
              </a:solidFill>
              <a:ln>
                <a:solidFill>
                  <a:schemeClr val="accent2"/>
                </a:solidFill>
              </a:ln>
              <a:effectLst/>
            </c:spPr>
            <c:extLst>
              <c:ext xmlns:c16="http://schemas.microsoft.com/office/drawing/2014/chart" uri="{C3380CC4-5D6E-409C-BE32-E72D297353CC}">
                <c16:uniqueId val="{00000001-70DC-43FD-BBDD-E131220D77F6}"/>
              </c:ext>
            </c:extLst>
          </c:dPt>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'4. RCs, compts of change'!$A$4:$A$20</c:f>
              <c:strCache>
                <c:ptCount val="17"/>
                <c:pt idx="0">
                  <c:v>Northland</c:v>
                </c:pt>
                <c:pt idx="1">
                  <c:v>Auckland</c:v>
                </c:pt>
                <c:pt idx="2">
                  <c:v>Waikato</c:v>
                </c:pt>
                <c:pt idx="3">
                  <c:v>Bay of Plenty</c:v>
                </c:pt>
                <c:pt idx="4">
                  <c:v>Gisborne</c:v>
                </c:pt>
                <c:pt idx="5">
                  <c:v>Hawke's Bay</c:v>
                </c:pt>
                <c:pt idx="6">
                  <c:v>Taranaki</c:v>
                </c:pt>
                <c:pt idx="7">
                  <c:v>Manawatu-Wanganui</c:v>
                </c:pt>
                <c:pt idx="8">
                  <c:v>Wellington</c:v>
                </c:pt>
                <c:pt idx="9">
                  <c:v>Tasman</c:v>
                </c:pt>
                <c:pt idx="10">
                  <c:v>Nelson</c:v>
                </c:pt>
                <c:pt idx="11">
                  <c:v>Marlborough</c:v>
                </c:pt>
                <c:pt idx="12">
                  <c:v>West Coast</c:v>
                </c:pt>
                <c:pt idx="13">
                  <c:v>Canterbury</c:v>
                </c:pt>
                <c:pt idx="14">
                  <c:v>Otago</c:v>
                </c:pt>
                <c:pt idx="15">
                  <c:v>Southland</c:v>
                </c:pt>
                <c:pt idx="16">
                  <c:v>New Zealand</c:v>
                </c:pt>
              </c:strCache>
            </c:strRef>
          </c:cat>
          <c:val>
            <c:numRef>
              <c:f>'9. Median age '!$F$5:$F$21</c:f>
              <c:numCache>
                <c:formatCode>General</c:formatCode>
                <c:ptCount val="17"/>
                <c:pt idx="0">
                  <c:v>42.7</c:v>
                </c:pt>
                <c:pt idx="1">
                  <c:v>36.1</c:v>
                </c:pt>
                <c:pt idx="2">
                  <c:v>37.700000000000003</c:v>
                </c:pt>
                <c:pt idx="3">
                  <c:v>39.9</c:v>
                </c:pt>
                <c:pt idx="4">
                  <c:v>37.299999999999997</c:v>
                </c:pt>
                <c:pt idx="5">
                  <c:v>40.200000000000003</c:v>
                </c:pt>
                <c:pt idx="6">
                  <c:v>40.4</c:v>
                </c:pt>
                <c:pt idx="7">
                  <c:v>39.4</c:v>
                </c:pt>
                <c:pt idx="8">
                  <c:v>37.6</c:v>
                </c:pt>
                <c:pt idx="9">
                  <c:v>47.3</c:v>
                </c:pt>
                <c:pt idx="10">
                  <c:v>43.5</c:v>
                </c:pt>
                <c:pt idx="11">
                  <c:v>45.4</c:v>
                </c:pt>
                <c:pt idx="12">
                  <c:v>47.9</c:v>
                </c:pt>
                <c:pt idx="13">
                  <c:v>38.799999999999997</c:v>
                </c:pt>
                <c:pt idx="14">
                  <c:v>38.200000000000003</c:v>
                </c:pt>
                <c:pt idx="15">
                  <c:v>40.299999999999997</c:v>
                </c:pt>
                <c:pt idx="16">
                  <c:v>38</c:v>
                </c:pt>
              </c:numCache>
            </c:numRef>
          </c:val>
          <c:extLst>
            <c:ext xmlns:c16="http://schemas.microsoft.com/office/drawing/2014/chart" uri="{C3380CC4-5D6E-409C-BE32-E72D297353CC}">
              <c16:uniqueId val="{00000002-70DC-43FD-BBDD-E131220D77F6}"/>
            </c:ext>
          </c:extLst>
        </c:ser>
        <c:dLbls>
          <c:showLegendKey val="0"/>
          <c:showVal val="0"/>
          <c:showCatName val="0"/>
          <c:showSerName val="0"/>
          <c:showPercent val="0"/>
          <c:showBubbleSize val="0"/>
        </c:dLbls>
        <c:gapWidth val="219"/>
        <c:overlap val="-27"/>
        <c:axId val="640890111"/>
        <c:axId val="1228837999"/>
      </c:barChart>
      <c:catAx>
        <c:axId val="64089011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228837999"/>
        <c:crosses val="autoZero"/>
        <c:auto val="1"/>
        <c:lblAlgn val="ctr"/>
        <c:lblOffset val="100"/>
        <c:noMultiLvlLbl val="0"/>
      </c:catAx>
      <c:valAx>
        <c:axId val="1228837999"/>
        <c:scaling>
          <c:orientation val="minMax"/>
          <c:max val="5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NZ"/>
                  <a:t>Age in years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40890111"/>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accent1">
          <a:lumMod val="75000"/>
        </a:schemeClr>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NZ" b="1">
                <a:solidFill>
                  <a:schemeClr val="accent1">
                    <a:lumMod val="75000"/>
                  </a:schemeClr>
                </a:solidFill>
                <a:latin typeface="Arial" panose="020B0604020202020204" pitchFamily="34" charset="0"/>
                <a:cs typeface="Arial" panose="020B0604020202020204" pitchFamily="34" charset="0"/>
              </a:rPr>
              <a:t>Median age for Canterbury</a:t>
            </a:r>
            <a:r>
              <a:rPr lang="en-NZ" b="1" baseline="0">
                <a:solidFill>
                  <a:schemeClr val="accent1">
                    <a:lumMod val="75000"/>
                  </a:schemeClr>
                </a:solidFill>
                <a:latin typeface="Arial" panose="020B0604020202020204" pitchFamily="34" charset="0"/>
                <a:cs typeface="Arial" panose="020B0604020202020204" pitchFamily="34" charset="0"/>
              </a:rPr>
              <a:t> territorial authority areas 2023 </a:t>
            </a:r>
            <a:endParaRPr lang="en-NZ" b="1">
              <a:solidFill>
                <a:schemeClr val="accent1">
                  <a:lumMod val="75000"/>
                </a:schemeClr>
              </a:solidFill>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dPt>
            <c:idx val="10"/>
            <c:invertIfNegative val="0"/>
            <c:bubble3D val="0"/>
            <c:spPr>
              <a:solidFill>
                <a:schemeClr val="accent2"/>
              </a:solidFill>
              <a:ln>
                <a:solidFill>
                  <a:schemeClr val="accent2"/>
                </a:solidFill>
              </a:ln>
              <a:effectLst/>
            </c:spPr>
            <c:extLst>
              <c:ext xmlns:c16="http://schemas.microsoft.com/office/drawing/2014/chart" uri="{C3380CC4-5D6E-409C-BE32-E72D297353CC}">
                <c16:uniqueId val="{00000001-F3AB-42D9-A1BE-205909B3B395}"/>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'8. TAs, compts of change'!$A$4:$A$15</c:f>
              <c:strCache>
                <c:ptCount val="12"/>
                <c:pt idx="0">
                  <c:v>Kaikōura District</c:v>
                </c:pt>
                <c:pt idx="1">
                  <c:v>Hurunui District</c:v>
                </c:pt>
                <c:pt idx="2">
                  <c:v>Waimakariri District</c:v>
                </c:pt>
                <c:pt idx="3">
                  <c:v>Christchurch City</c:v>
                </c:pt>
                <c:pt idx="4">
                  <c:v>Selwyn District</c:v>
                </c:pt>
                <c:pt idx="5">
                  <c:v>Ashburton District</c:v>
                </c:pt>
                <c:pt idx="6">
                  <c:v>Timaru District</c:v>
                </c:pt>
                <c:pt idx="7">
                  <c:v>Mackenzie District</c:v>
                </c:pt>
                <c:pt idx="8">
                  <c:v>Waimate District</c:v>
                </c:pt>
                <c:pt idx="9">
                  <c:v>Waitaki District</c:v>
                </c:pt>
                <c:pt idx="10">
                  <c:v>Canterbury region</c:v>
                </c:pt>
                <c:pt idx="11">
                  <c:v>New Zealand4</c:v>
                </c:pt>
              </c:strCache>
            </c:strRef>
          </c:cat>
          <c:val>
            <c:numRef>
              <c:f>'9. Median age '!$F$26:$F$35</c:f>
              <c:numCache>
                <c:formatCode>General</c:formatCode>
                <c:ptCount val="10"/>
                <c:pt idx="0">
                  <c:v>47.5</c:v>
                </c:pt>
                <c:pt idx="1">
                  <c:v>45.7</c:v>
                </c:pt>
                <c:pt idx="2">
                  <c:v>44.3</c:v>
                </c:pt>
                <c:pt idx="3">
                  <c:v>37.4</c:v>
                </c:pt>
                <c:pt idx="4">
                  <c:v>37.6</c:v>
                </c:pt>
                <c:pt idx="5">
                  <c:v>38.5</c:v>
                </c:pt>
                <c:pt idx="6">
                  <c:v>44</c:v>
                </c:pt>
                <c:pt idx="7">
                  <c:v>39.700000000000003</c:v>
                </c:pt>
                <c:pt idx="8">
                  <c:v>47.1</c:v>
                </c:pt>
                <c:pt idx="9">
                  <c:v>44.5</c:v>
                </c:pt>
              </c:numCache>
            </c:numRef>
          </c:val>
          <c:extLst>
            <c:ext xmlns:c16="http://schemas.microsoft.com/office/drawing/2014/chart" uri="{C3380CC4-5D6E-409C-BE32-E72D297353CC}">
              <c16:uniqueId val="{00000002-F3AB-42D9-A1BE-205909B3B395}"/>
            </c:ext>
          </c:extLst>
        </c:ser>
        <c:dLbls>
          <c:showLegendKey val="0"/>
          <c:showVal val="0"/>
          <c:showCatName val="0"/>
          <c:showSerName val="0"/>
          <c:showPercent val="0"/>
          <c:showBubbleSize val="0"/>
        </c:dLbls>
        <c:gapWidth val="219"/>
        <c:overlap val="-27"/>
        <c:axId val="1425144303"/>
        <c:axId val="1143746895"/>
      </c:barChart>
      <c:catAx>
        <c:axId val="142514430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43746895"/>
        <c:crosses val="autoZero"/>
        <c:auto val="1"/>
        <c:lblAlgn val="ctr"/>
        <c:lblOffset val="100"/>
        <c:noMultiLvlLbl val="0"/>
      </c:catAx>
      <c:valAx>
        <c:axId val="1143746895"/>
        <c:scaling>
          <c:orientation val="minMax"/>
          <c:max val="5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25144303"/>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accent1">
          <a:lumMod val="7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tx1"/>
                </a:solidFill>
                <a:latin typeface="+mn-lt"/>
                <a:ea typeface="+mn-ea"/>
                <a:cs typeface="+mn-cs"/>
              </a:defRPr>
            </a:pPr>
            <a:r>
              <a:rPr lang="en-US" sz="1200">
                <a:solidFill>
                  <a:srgbClr val="136B99"/>
                </a:solidFill>
                <a:latin typeface="Arial" panose="020B0604020202020204" pitchFamily="34" charset="0"/>
                <a:cs typeface="Arial" panose="020B0604020202020204" pitchFamily="34" charset="0"/>
              </a:rPr>
              <a:t>Estimated resident population</a:t>
            </a:r>
            <a:r>
              <a:rPr lang="en-US" sz="1200" baseline="0">
                <a:solidFill>
                  <a:srgbClr val="136B99"/>
                </a:solidFill>
                <a:latin typeface="Arial" panose="020B0604020202020204" pitchFamily="34" charset="0"/>
                <a:cs typeface="Arial" panose="020B0604020202020204" pitchFamily="34" charset="0"/>
              </a:rPr>
              <a:t> of regional council areas as </a:t>
            </a:r>
            <a:br>
              <a:rPr lang="en-US" sz="1200" baseline="0">
                <a:solidFill>
                  <a:srgbClr val="136B99"/>
                </a:solidFill>
                <a:latin typeface="Arial" panose="020B0604020202020204" pitchFamily="34" charset="0"/>
                <a:cs typeface="Arial" panose="020B0604020202020204" pitchFamily="34" charset="0"/>
              </a:rPr>
            </a:br>
            <a:r>
              <a:rPr lang="en-US" sz="1200" baseline="0">
                <a:solidFill>
                  <a:srgbClr val="136B99"/>
                </a:solidFill>
                <a:latin typeface="Arial" panose="020B0604020202020204" pitchFamily="34" charset="0"/>
                <a:cs typeface="Arial" panose="020B0604020202020204" pitchFamily="34" charset="0"/>
              </a:rPr>
              <a:t>per cent of New Zealand's total population, 2023</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tx1"/>
              </a:solidFill>
              <a:latin typeface="+mn-lt"/>
              <a:ea typeface="+mn-ea"/>
              <a:cs typeface="+mn-cs"/>
            </a:defRPr>
          </a:pPr>
          <a:endParaRPr lang="en-US"/>
        </a:p>
      </c:txPr>
    </c:title>
    <c:autoTitleDeleted val="0"/>
    <c:plotArea>
      <c:layout>
        <c:manualLayout>
          <c:layoutTarget val="inner"/>
          <c:xMode val="edge"/>
          <c:yMode val="edge"/>
          <c:x val="0.14570201492076928"/>
          <c:y val="0.19833539834574265"/>
          <c:w val="0.47623707737812615"/>
          <c:h val="0.71655014701379816"/>
        </c:manualLayout>
      </c:layout>
      <c:pieChart>
        <c:varyColors val="1"/>
        <c:ser>
          <c:idx val="1"/>
          <c:order val="0"/>
          <c:dPt>
            <c:idx val="0"/>
            <c:bubble3D val="0"/>
            <c:spPr>
              <a:solidFill>
                <a:schemeClr val="accent1"/>
              </a:solidFill>
              <a:ln>
                <a:noFill/>
              </a:ln>
              <a:effectLst/>
            </c:spPr>
            <c:extLst>
              <c:ext xmlns:c16="http://schemas.microsoft.com/office/drawing/2014/chart" uri="{C3380CC4-5D6E-409C-BE32-E72D297353CC}">
                <c16:uniqueId val="{00000001-6877-4BAC-9992-451AC4022BAC}"/>
              </c:ext>
            </c:extLst>
          </c:dPt>
          <c:dPt>
            <c:idx val="1"/>
            <c:bubble3D val="0"/>
            <c:spPr>
              <a:solidFill>
                <a:schemeClr val="accent2"/>
              </a:solidFill>
              <a:ln>
                <a:noFill/>
              </a:ln>
              <a:effectLst/>
            </c:spPr>
            <c:extLst>
              <c:ext xmlns:c16="http://schemas.microsoft.com/office/drawing/2014/chart" uri="{C3380CC4-5D6E-409C-BE32-E72D297353CC}">
                <c16:uniqueId val="{00000003-6877-4BAC-9992-451AC4022BAC}"/>
              </c:ext>
            </c:extLst>
          </c:dPt>
          <c:dPt>
            <c:idx val="2"/>
            <c:bubble3D val="0"/>
            <c:spPr>
              <a:solidFill>
                <a:schemeClr val="accent3"/>
              </a:solidFill>
              <a:ln>
                <a:noFill/>
              </a:ln>
              <a:effectLst/>
            </c:spPr>
            <c:extLst>
              <c:ext xmlns:c16="http://schemas.microsoft.com/office/drawing/2014/chart" uri="{C3380CC4-5D6E-409C-BE32-E72D297353CC}">
                <c16:uniqueId val="{00000005-6877-4BAC-9992-451AC4022BAC}"/>
              </c:ext>
            </c:extLst>
          </c:dPt>
          <c:dPt>
            <c:idx val="3"/>
            <c:bubble3D val="0"/>
            <c:spPr>
              <a:solidFill>
                <a:schemeClr val="accent4"/>
              </a:solidFill>
              <a:ln>
                <a:noFill/>
              </a:ln>
              <a:effectLst/>
            </c:spPr>
            <c:extLst>
              <c:ext xmlns:c16="http://schemas.microsoft.com/office/drawing/2014/chart" uri="{C3380CC4-5D6E-409C-BE32-E72D297353CC}">
                <c16:uniqueId val="{00000007-6877-4BAC-9992-451AC4022BAC}"/>
              </c:ext>
            </c:extLst>
          </c:dPt>
          <c:dPt>
            <c:idx val="4"/>
            <c:bubble3D val="0"/>
            <c:spPr>
              <a:solidFill>
                <a:schemeClr val="accent5"/>
              </a:solidFill>
              <a:ln>
                <a:noFill/>
              </a:ln>
              <a:effectLst/>
            </c:spPr>
            <c:extLst>
              <c:ext xmlns:c16="http://schemas.microsoft.com/office/drawing/2014/chart" uri="{C3380CC4-5D6E-409C-BE32-E72D297353CC}">
                <c16:uniqueId val="{00000009-6877-4BAC-9992-451AC4022BAC}"/>
              </c:ext>
            </c:extLst>
          </c:dPt>
          <c:dPt>
            <c:idx val="5"/>
            <c:bubble3D val="0"/>
            <c:spPr>
              <a:solidFill>
                <a:schemeClr val="accent6"/>
              </a:solidFill>
              <a:ln>
                <a:noFill/>
              </a:ln>
              <a:effectLst/>
            </c:spPr>
            <c:extLst>
              <c:ext xmlns:c16="http://schemas.microsoft.com/office/drawing/2014/chart" uri="{C3380CC4-5D6E-409C-BE32-E72D297353CC}">
                <c16:uniqueId val="{0000000B-6877-4BAC-9992-451AC4022BAC}"/>
              </c:ext>
            </c:extLst>
          </c:dPt>
          <c:dPt>
            <c:idx val="6"/>
            <c:bubble3D val="0"/>
            <c:spPr>
              <a:solidFill>
                <a:schemeClr val="accent1">
                  <a:lumMod val="60000"/>
                </a:schemeClr>
              </a:solidFill>
              <a:ln>
                <a:noFill/>
              </a:ln>
              <a:effectLst/>
            </c:spPr>
            <c:extLst>
              <c:ext xmlns:c16="http://schemas.microsoft.com/office/drawing/2014/chart" uri="{C3380CC4-5D6E-409C-BE32-E72D297353CC}">
                <c16:uniqueId val="{0000000D-6877-4BAC-9992-451AC4022BAC}"/>
              </c:ext>
            </c:extLst>
          </c:dPt>
          <c:dPt>
            <c:idx val="7"/>
            <c:bubble3D val="0"/>
            <c:spPr>
              <a:solidFill>
                <a:schemeClr val="accent2">
                  <a:lumMod val="60000"/>
                </a:schemeClr>
              </a:solidFill>
              <a:ln>
                <a:noFill/>
              </a:ln>
              <a:effectLst/>
            </c:spPr>
            <c:extLst>
              <c:ext xmlns:c16="http://schemas.microsoft.com/office/drawing/2014/chart" uri="{C3380CC4-5D6E-409C-BE32-E72D297353CC}">
                <c16:uniqueId val="{0000000F-6877-4BAC-9992-451AC4022BAC}"/>
              </c:ext>
            </c:extLst>
          </c:dPt>
          <c:dPt>
            <c:idx val="8"/>
            <c:bubble3D val="0"/>
            <c:spPr>
              <a:solidFill>
                <a:schemeClr val="accent3">
                  <a:lumMod val="60000"/>
                </a:schemeClr>
              </a:solidFill>
              <a:ln>
                <a:noFill/>
              </a:ln>
              <a:effectLst/>
            </c:spPr>
            <c:extLst>
              <c:ext xmlns:c16="http://schemas.microsoft.com/office/drawing/2014/chart" uri="{C3380CC4-5D6E-409C-BE32-E72D297353CC}">
                <c16:uniqueId val="{00000011-6877-4BAC-9992-451AC4022BAC}"/>
              </c:ext>
            </c:extLst>
          </c:dPt>
          <c:dPt>
            <c:idx val="9"/>
            <c:bubble3D val="0"/>
            <c:spPr>
              <a:solidFill>
                <a:schemeClr val="accent4">
                  <a:lumMod val="60000"/>
                </a:schemeClr>
              </a:solidFill>
              <a:ln>
                <a:noFill/>
              </a:ln>
              <a:effectLst/>
            </c:spPr>
            <c:extLst>
              <c:ext xmlns:c16="http://schemas.microsoft.com/office/drawing/2014/chart" uri="{C3380CC4-5D6E-409C-BE32-E72D297353CC}">
                <c16:uniqueId val="{00000013-6877-4BAC-9992-451AC4022BAC}"/>
              </c:ext>
            </c:extLst>
          </c:dPt>
          <c:dPt>
            <c:idx val="10"/>
            <c:bubble3D val="0"/>
            <c:spPr>
              <a:solidFill>
                <a:schemeClr val="accent5">
                  <a:lumMod val="60000"/>
                </a:schemeClr>
              </a:solidFill>
              <a:ln>
                <a:noFill/>
              </a:ln>
              <a:effectLst/>
            </c:spPr>
            <c:extLst>
              <c:ext xmlns:c16="http://schemas.microsoft.com/office/drawing/2014/chart" uri="{C3380CC4-5D6E-409C-BE32-E72D297353CC}">
                <c16:uniqueId val="{00000015-6877-4BAC-9992-451AC4022BAC}"/>
              </c:ext>
            </c:extLst>
          </c:dPt>
          <c:dPt>
            <c:idx val="11"/>
            <c:bubble3D val="0"/>
            <c:spPr>
              <a:solidFill>
                <a:schemeClr val="accent6">
                  <a:lumMod val="60000"/>
                </a:schemeClr>
              </a:solidFill>
              <a:ln>
                <a:noFill/>
              </a:ln>
              <a:effectLst/>
            </c:spPr>
            <c:extLst>
              <c:ext xmlns:c16="http://schemas.microsoft.com/office/drawing/2014/chart" uri="{C3380CC4-5D6E-409C-BE32-E72D297353CC}">
                <c16:uniqueId val="{00000017-6877-4BAC-9992-451AC4022BAC}"/>
              </c:ext>
            </c:extLst>
          </c:dPt>
          <c:dPt>
            <c:idx val="12"/>
            <c:bubble3D val="0"/>
            <c:spPr>
              <a:solidFill>
                <a:schemeClr val="accent1">
                  <a:lumMod val="80000"/>
                  <a:lumOff val="20000"/>
                </a:schemeClr>
              </a:solidFill>
              <a:ln>
                <a:noFill/>
              </a:ln>
              <a:effectLst/>
            </c:spPr>
            <c:extLst>
              <c:ext xmlns:c16="http://schemas.microsoft.com/office/drawing/2014/chart" uri="{C3380CC4-5D6E-409C-BE32-E72D297353CC}">
                <c16:uniqueId val="{00000019-6877-4BAC-9992-451AC4022BAC}"/>
              </c:ext>
            </c:extLst>
          </c:dPt>
          <c:dPt>
            <c:idx val="13"/>
            <c:bubble3D val="0"/>
            <c:spPr>
              <a:solidFill>
                <a:schemeClr val="accent2">
                  <a:lumMod val="80000"/>
                  <a:lumOff val="20000"/>
                </a:schemeClr>
              </a:solidFill>
              <a:ln>
                <a:noFill/>
              </a:ln>
              <a:effectLst/>
            </c:spPr>
            <c:extLst>
              <c:ext xmlns:c16="http://schemas.microsoft.com/office/drawing/2014/chart" uri="{C3380CC4-5D6E-409C-BE32-E72D297353CC}">
                <c16:uniqueId val="{0000001B-6877-4BAC-9992-451AC4022BAC}"/>
              </c:ext>
            </c:extLst>
          </c:dPt>
          <c:dPt>
            <c:idx val="14"/>
            <c:bubble3D val="0"/>
            <c:spPr>
              <a:solidFill>
                <a:schemeClr val="accent3">
                  <a:lumMod val="80000"/>
                  <a:lumOff val="20000"/>
                </a:schemeClr>
              </a:solidFill>
              <a:ln>
                <a:noFill/>
              </a:ln>
              <a:effectLst/>
            </c:spPr>
            <c:extLst>
              <c:ext xmlns:c16="http://schemas.microsoft.com/office/drawing/2014/chart" uri="{C3380CC4-5D6E-409C-BE32-E72D297353CC}">
                <c16:uniqueId val="{0000001D-6877-4BAC-9992-451AC4022BAC}"/>
              </c:ext>
            </c:extLst>
          </c:dPt>
          <c:dPt>
            <c:idx val="15"/>
            <c:bubble3D val="0"/>
            <c:spPr>
              <a:solidFill>
                <a:schemeClr val="accent4">
                  <a:lumMod val="80000"/>
                  <a:lumOff val="20000"/>
                </a:schemeClr>
              </a:solidFill>
              <a:ln>
                <a:noFill/>
              </a:ln>
              <a:effectLst/>
            </c:spPr>
            <c:extLst>
              <c:ext xmlns:c16="http://schemas.microsoft.com/office/drawing/2014/chart" uri="{C3380CC4-5D6E-409C-BE32-E72D297353CC}">
                <c16:uniqueId val="{0000001F-6877-4BAC-9992-451AC4022BAC}"/>
              </c:ext>
            </c:extLst>
          </c:dPt>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shade val="95000"/>
                      <a:satMod val="105000"/>
                    </a:schemeClr>
                  </a:solidFill>
                  <a:prstDash val="solid"/>
                  <a:round/>
                </a:ln>
                <a:effectLst/>
              </c:spPr>
            </c:leaderLines>
            <c:extLst>
              <c:ext xmlns:c15="http://schemas.microsoft.com/office/drawing/2012/chart" uri="{CE6537A1-D6FC-4f65-9D91-7224C49458BB}"/>
            </c:extLst>
          </c:dLbls>
          <c:cat>
            <c:strRef>
              <c:f>'1. RCs'!$A$31:$A$46</c:f>
              <c:strCache>
                <c:ptCount val="16"/>
                <c:pt idx="0">
                  <c:v>Northland Region</c:v>
                </c:pt>
                <c:pt idx="1">
                  <c:v>Auckland Region</c:v>
                </c:pt>
                <c:pt idx="2">
                  <c:v>Waikato Region</c:v>
                </c:pt>
                <c:pt idx="3">
                  <c:v>Bay of Plenty Region</c:v>
                </c:pt>
                <c:pt idx="4">
                  <c:v>Gisborne Region</c:v>
                </c:pt>
                <c:pt idx="5">
                  <c:v>Hawke's Bay Region</c:v>
                </c:pt>
                <c:pt idx="6">
                  <c:v>Taranaki Region</c:v>
                </c:pt>
                <c:pt idx="7">
                  <c:v>Manawatu-Wanganui Region</c:v>
                </c:pt>
                <c:pt idx="8">
                  <c:v>Wellington Region</c:v>
                </c:pt>
                <c:pt idx="9">
                  <c:v>Tasman Region</c:v>
                </c:pt>
                <c:pt idx="10">
                  <c:v>Nelson Region</c:v>
                </c:pt>
                <c:pt idx="11">
                  <c:v>Marlborough Region</c:v>
                </c:pt>
                <c:pt idx="12">
                  <c:v>West Coast Region</c:v>
                </c:pt>
                <c:pt idx="13">
                  <c:v>Canterbury Region</c:v>
                </c:pt>
                <c:pt idx="14">
                  <c:v>Otago Region</c:v>
                </c:pt>
                <c:pt idx="15">
                  <c:v>Southland Region</c:v>
                </c:pt>
              </c:strCache>
            </c:strRef>
          </c:cat>
          <c:val>
            <c:numRef>
              <c:f>'1. RCs'!$X$31:$X$46</c:f>
              <c:numCache>
                <c:formatCode>0.0%</c:formatCode>
                <c:ptCount val="16"/>
                <c:pt idx="0">
                  <c:v>3.9038119124657773E-2</c:v>
                </c:pt>
                <c:pt idx="1">
                  <c:v>0.33300147422029064</c:v>
                </c:pt>
                <c:pt idx="2">
                  <c:v>0.10005552258237445</c:v>
                </c:pt>
                <c:pt idx="3">
                  <c:v>6.7794987651011857E-2</c:v>
                </c:pt>
                <c:pt idx="4">
                  <c:v>1.0070647699641975E-2</c:v>
                </c:pt>
                <c:pt idx="5">
                  <c:v>3.5381286975168007E-2</c:v>
                </c:pt>
                <c:pt idx="6">
                  <c:v>2.4640539143420574E-2</c:v>
                </c:pt>
                <c:pt idx="7">
                  <c:v>4.9951178418946605E-2</c:v>
                </c:pt>
                <c:pt idx="8">
                  <c:v>0.10539717792115794</c:v>
                </c:pt>
                <c:pt idx="9">
                  <c:v>1.1372556527732572E-2</c:v>
                </c:pt>
                <c:pt idx="10">
                  <c:v>1.0645019241446651E-2</c:v>
                </c:pt>
                <c:pt idx="11">
                  <c:v>9.994064827401351E-3</c:v>
                </c:pt>
                <c:pt idx="12">
                  <c:v>6.2989412417912734E-3</c:v>
                </c:pt>
                <c:pt idx="13">
                  <c:v>0.12756791943481841</c:v>
                </c:pt>
                <c:pt idx="14">
                  <c:v>4.8744998181156782E-2</c:v>
                </c:pt>
                <c:pt idx="15">
                  <c:v>1.9892401064501925E-2</c:v>
                </c:pt>
              </c:numCache>
            </c:numRef>
          </c:val>
          <c:extLst>
            <c:ext xmlns:c16="http://schemas.microsoft.com/office/drawing/2014/chart" uri="{C3380CC4-5D6E-409C-BE32-E72D297353CC}">
              <c16:uniqueId val="{00000020-53F9-48E8-83B4-F83A3752B673}"/>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rtl="0">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19050" cap="flat" cmpd="sng" algn="ctr">
      <a:solidFill>
        <a:srgbClr val="136B99"/>
      </a:solidFill>
      <a:prstDash val="solid"/>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solidFill>
                  <a:srgbClr val="136B99"/>
                </a:solidFill>
                <a:latin typeface="Arial" panose="020B0604020202020204" pitchFamily="34" charset="0"/>
                <a:cs typeface="Arial" panose="020B0604020202020204" pitchFamily="34" charset="0"/>
              </a:rPr>
              <a:t>Estimated</a:t>
            </a:r>
            <a:r>
              <a:rPr lang="en-US" sz="1200" baseline="0">
                <a:solidFill>
                  <a:srgbClr val="136B99"/>
                </a:solidFill>
                <a:latin typeface="Arial" panose="020B0604020202020204" pitchFamily="34" charset="0"/>
                <a:cs typeface="Arial" panose="020B0604020202020204" pitchFamily="34" charset="0"/>
              </a:rPr>
              <a:t> resident population of South Island regional council areas as per cent of South Island's total population, 2013, 2018, 2023</a:t>
            </a:r>
          </a:p>
        </c:rich>
      </c:tx>
      <c:overlay val="0"/>
      <c:spPr>
        <a:noFill/>
      </c:spPr>
    </c:title>
    <c:autoTitleDeleted val="0"/>
    <c:plotArea>
      <c:layout/>
      <c:barChart>
        <c:barDir val="bar"/>
        <c:grouping val="clustered"/>
        <c:varyColors val="0"/>
        <c:ser>
          <c:idx val="1"/>
          <c:order val="0"/>
          <c:tx>
            <c:strRef>
              <c:f>'1. RCs'!$N$53</c:f>
              <c:strCache>
                <c:ptCount val="1"/>
                <c:pt idx="0">
                  <c:v>2013</c:v>
                </c:pt>
              </c:strCache>
            </c:strRef>
          </c:tx>
          <c:invertIfNegative val="0"/>
          <c:cat>
            <c:strRef>
              <c:f>'1. RCs'!$A$40:$A$46</c:f>
              <c:strCache>
                <c:ptCount val="7"/>
                <c:pt idx="0">
                  <c:v>Tasman Region</c:v>
                </c:pt>
                <c:pt idx="1">
                  <c:v>Nelson Region</c:v>
                </c:pt>
                <c:pt idx="2">
                  <c:v>Marlborough Region</c:v>
                </c:pt>
                <c:pt idx="3">
                  <c:v>West Coast Region</c:v>
                </c:pt>
                <c:pt idx="4">
                  <c:v>Canterbury Region</c:v>
                </c:pt>
                <c:pt idx="5">
                  <c:v>Otago Region</c:v>
                </c:pt>
                <c:pt idx="6">
                  <c:v>Southland Region</c:v>
                </c:pt>
              </c:strCache>
            </c:strRef>
          </c:cat>
          <c:val>
            <c:numRef>
              <c:f>'1. RCs'!$N$54:$N$60</c:f>
              <c:numCache>
                <c:formatCode>0.0%</c:formatCode>
                <c:ptCount val="7"/>
                <c:pt idx="0">
                  <c:v>4.6797084771768319E-2</c:v>
                </c:pt>
                <c:pt idx="1">
                  <c:v>4.67011891062524E-2</c:v>
                </c:pt>
                <c:pt idx="2">
                  <c:v>4.2865362485615649E-2</c:v>
                </c:pt>
                <c:pt idx="3">
                  <c:v>3.1645569620253167E-2</c:v>
                </c:pt>
                <c:pt idx="4">
                  <c:v>0.53979670118910628</c:v>
                </c:pt>
                <c:pt idx="5">
                  <c:v>0.2002301495972382</c:v>
                </c:pt>
                <c:pt idx="6">
                  <c:v>9.2059838895281937E-2</c:v>
                </c:pt>
              </c:numCache>
            </c:numRef>
          </c:val>
          <c:extLst>
            <c:ext xmlns:c16="http://schemas.microsoft.com/office/drawing/2014/chart" uri="{C3380CC4-5D6E-409C-BE32-E72D297353CC}">
              <c16:uniqueId val="{00000000-5F60-4701-943F-4C8F6F828F14}"/>
            </c:ext>
          </c:extLst>
        </c:ser>
        <c:ser>
          <c:idx val="0"/>
          <c:order val="1"/>
          <c:tx>
            <c:strRef>
              <c:f>'1. RCs'!$S$53</c:f>
              <c:strCache>
                <c:ptCount val="1"/>
                <c:pt idx="0">
                  <c:v>2018</c:v>
                </c:pt>
              </c:strCache>
            </c:strRef>
          </c:tx>
          <c:invertIfNegative val="0"/>
          <c:cat>
            <c:strRef>
              <c:f>'1. RCs'!$A$40:$A$46</c:f>
              <c:strCache>
                <c:ptCount val="7"/>
                <c:pt idx="0">
                  <c:v>Tasman Region</c:v>
                </c:pt>
                <c:pt idx="1">
                  <c:v>Nelson Region</c:v>
                </c:pt>
                <c:pt idx="2">
                  <c:v>Marlborough Region</c:v>
                </c:pt>
                <c:pt idx="3">
                  <c:v>West Coast Region</c:v>
                </c:pt>
                <c:pt idx="4">
                  <c:v>Canterbury Region</c:v>
                </c:pt>
                <c:pt idx="5">
                  <c:v>Otago Region</c:v>
                </c:pt>
                <c:pt idx="6">
                  <c:v>Southland Region</c:v>
                </c:pt>
              </c:strCache>
            </c:strRef>
          </c:cat>
          <c:val>
            <c:numRef>
              <c:f>'1. RCs'!$S$54:$S$60</c:f>
              <c:numCache>
                <c:formatCode>0.0%</c:formatCode>
                <c:ptCount val="7"/>
                <c:pt idx="0">
                  <c:v>4.7112196824288952E-2</c:v>
                </c:pt>
                <c:pt idx="1">
                  <c:v>4.5978014308148664E-2</c:v>
                </c:pt>
                <c:pt idx="2">
                  <c:v>4.2488221950793929E-2</c:v>
                </c:pt>
                <c:pt idx="3">
                  <c:v>2.8267318094573373E-2</c:v>
                </c:pt>
                <c:pt idx="4">
                  <c:v>0.54336067004013267</c:v>
                </c:pt>
                <c:pt idx="5">
                  <c:v>0.20502530099459082</c:v>
                </c:pt>
                <c:pt idx="6">
                  <c:v>8.7681032978537771E-2</c:v>
                </c:pt>
              </c:numCache>
            </c:numRef>
          </c:val>
          <c:extLst>
            <c:ext xmlns:c16="http://schemas.microsoft.com/office/drawing/2014/chart" uri="{C3380CC4-5D6E-409C-BE32-E72D297353CC}">
              <c16:uniqueId val="{00000001-5F60-4701-943F-4C8F6F828F14}"/>
            </c:ext>
          </c:extLst>
        </c:ser>
        <c:ser>
          <c:idx val="2"/>
          <c:order val="2"/>
          <c:tx>
            <c:strRef>
              <c:f>'1. RCs'!$X$53</c:f>
              <c:strCache>
                <c:ptCount val="1"/>
                <c:pt idx="0">
                  <c:v>2023</c:v>
                </c:pt>
              </c:strCache>
            </c:strRef>
          </c:tx>
          <c:invertIfNegative val="0"/>
          <c:val>
            <c:numRef>
              <c:f>'1. RCs'!$X$54:$X$60</c:f>
              <c:numCache>
                <c:formatCode>0.0%</c:formatCode>
                <c:ptCount val="7"/>
                <c:pt idx="0">
                  <c:v>4.848979591836735E-2</c:v>
                </c:pt>
                <c:pt idx="1">
                  <c:v>4.5387755102040815E-2</c:v>
                </c:pt>
                <c:pt idx="2">
                  <c:v>4.2612244897959187E-2</c:v>
                </c:pt>
                <c:pt idx="3">
                  <c:v>2.6857142857142857E-2</c:v>
                </c:pt>
                <c:pt idx="4">
                  <c:v>0.54391836734693877</c:v>
                </c:pt>
                <c:pt idx="5">
                  <c:v>0.20783673469387756</c:v>
                </c:pt>
                <c:pt idx="6">
                  <c:v>8.4816326530612246E-2</c:v>
                </c:pt>
              </c:numCache>
            </c:numRef>
          </c:val>
          <c:extLst>
            <c:ext xmlns:c16="http://schemas.microsoft.com/office/drawing/2014/chart" uri="{C3380CC4-5D6E-409C-BE32-E72D297353CC}">
              <c16:uniqueId val="{00000001-CDE1-4E8E-84EC-C7E38B35A8A1}"/>
            </c:ext>
          </c:extLst>
        </c:ser>
        <c:dLbls>
          <c:showLegendKey val="0"/>
          <c:showVal val="0"/>
          <c:showCatName val="0"/>
          <c:showSerName val="0"/>
          <c:showPercent val="0"/>
          <c:showBubbleSize val="0"/>
        </c:dLbls>
        <c:gapWidth val="150"/>
        <c:axId val="-567506128"/>
        <c:axId val="-567493072"/>
      </c:barChart>
      <c:catAx>
        <c:axId val="-567506128"/>
        <c:scaling>
          <c:orientation val="maxMin"/>
        </c:scaling>
        <c:delete val="0"/>
        <c:axPos val="l"/>
        <c:numFmt formatCode="General"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en-US"/>
          </a:p>
        </c:txPr>
        <c:crossAx val="-567493072"/>
        <c:crosses val="autoZero"/>
        <c:auto val="1"/>
        <c:lblAlgn val="ctr"/>
        <c:lblOffset val="100"/>
        <c:noMultiLvlLbl val="0"/>
      </c:catAx>
      <c:valAx>
        <c:axId val="-567493072"/>
        <c:scaling>
          <c:orientation val="minMax"/>
        </c:scaling>
        <c:delete val="0"/>
        <c:axPos val="t"/>
        <c:majorGridlines/>
        <c:title>
          <c:tx>
            <c:rich>
              <a:bodyPr/>
              <a:lstStyle/>
              <a:p>
                <a:pPr>
                  <a:defRPr/>
                </a:pPr>
                <a:r>
                  <a:rPr lang="en-US" b="0">
                    <a:solidFill>
                      <a:srgbClr val="136B99"/>
                    </a:solidFill>
                    <a:latin typeface="Arial" panose="020B0604020202020204" pitchFamily="34" charset="0"/>
                    <a:cs typeface="Arial" panose="020B0604020202020204" pitchFamily="34" charset="0"/>
                  </a:rPr>
                  <a:t>Per cent of South Island's total population</a:t>
                </a:r>
              </a:p>
            </c:rich>
          </c:tx>
          <c:overlay val="0"/>
        </c:title>
        <c:numFmt formatCode="0%" sourceLinked="0"/>
        <c:majorTickMark val="out"/>
        <c:minorTickMark val="none"/>
        <c:tickLblPos val="high"/>
        <c:txPr>
          <a:bodyPr/>
          <a:lstStyle/>
          <a:p>
            <a:pPr>
              <a:defRPr sz="800">
                <a:latin typeface="Arial" panose="020B0604020202020204" pitchFamily="34" charset="0"/>
                <a:cs typeface="Arial" panose="020B0604020202020204" pitchFamily="34" charset="0"/>
              </a:defRPr>
            </a:pPr>
            <a:endParaRPr lang="en-US"/>
          </a:p>
        </c:txPr>
        <c:crossAx val="-567506128"/>
        <c:crosses val="autoZero"/>
        <c:crossBetween val="between"/>
      </c:valAx>
    </c:plotArea>
    <c:legend>
      <c:legendPos val="r"/>
      <c:layout>
        <c:manualLayout>
          <c:xMode val="edge"/>
          <c:yMode val="edge"/>
          <c:x val="0.85723966049382716"/>
          <c:y val="0.30741912193629201"/>
          <c:w val="6.8378850598150645E-2"/>
          <c:h val="0.14031239797122344"/>
        </c:manualLayout>
      </c:layout>
      <c:overlay val="1"/>
      <c:txPr>
        <a:bodyPr/>
        <a:lstStyle/>
        <a:p>
          <a:pPr>
            <a:defRPr sz="900">
              <a:latin typeface="Arial" panose="020B0604020202020204" pitchFamily="34" charset="0"/>
              <a:cs typeface="Arial" panose="020B0604020202020204" pitchFamily="34" charset="0"/>
            </a:defRPr>
          </a:pPr>
          <a:endParaRPr lang="en-US"/>
        </a:p>
      </c:txPr>
    </c:legend>
    <c:plotVisOnly val="1"/>
    <c:dispBlanksAs val="gap"/>
    <c:showDLblsOverMax val="0"/>
  </c:chart>
  <c:spPr>
    <a:ln w="19050">
      <a:solidFill>
        <a:srgbClr val="136B99"/>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solidFill>
                  <a:srgbClr val="136B99"/>
                </a:solidFill>
                <a:latin typeface="Arial" panose="020B0604020202020204" pitchFamily="34" charset="0"/>
                <a:cs typeface="Arial" panose="020B0604020202020204" pitchFamily="34" charset="0"/>
              </a:rPr>
              <a:t>Estimated resident population</a:t>
            </a:r>
            <a:r>
              <a:rPr lang="en-US" sz="1200" baseline="0">
                <a:solidFill>
                  <a:srgbClr val="136B99"/>
                </a:solidFill>
                <a:latin typeface="Arial" panose="020B0604020202020204" pitchFamily="34" charset="0"/>
                <a:cs typeface="Arial" panose="020B0604020202020204" pitchFamily="34" charset="0"/>
              </a:rPr>
              <a:t> of South Island regional council areas as per cent of South Island's total population, 2023</a:t>
            </a:r>
          </a:p>
        </c:rich>
      </c:tx>
      <c:overlay val="0"/>
    </c:title>
    <c:autoTitleDeleted val="0"/>
    <c:plotArea>
      <c:layout/>
      <c:pieChart>
        <c:varyColors val="1"/>
        <c:ser>
          <c:idx val="0"/>
          <c:order val="0"/>
          <c:tx>
            <c:strRef>
              <c:f>'1. RCs'!$X$53</c:f>
              <c:strCache>
                <c:ptCount val="1"/>
                <c:pt idx="0">
                  <c:v>2023</c:v>
                </c:pt>
              </c:strCache>
            </c:strRef>
          </c:tx>
          <c:dPt>
            <c:idx val="0"/>
            <c:bubble3D val="0"/>
            <c:spPr>
              <a:solidFill>
                <a:schemeClr val="accent3">
                  <a:lumMod val="50000"/>
                </a:schemeClr>
              </a:solidFill>
            </c:spPr>
            <c:extLst>
              <c:ext xmlns:c16="http://schemas.microsoft.com/office/drawing/2014/chart" uri="{C3380CC4-5D6E-409C-BE32-E72D297353CC}">
                <c16:uniqueId val="{0000003B-AE74-4BDD-9939-CD2AACA6D72D}"/>
              </c:ext>
            </c:extLst>
          </c:dPt>
          <c:dPt>
            <c:idx val="1"/>
            <c:bubble3D val="0"/>
            <c:spPr>
              <a:solidFill>
                <a:schemeClr val="accent4">
                  <a:lumMod val="75000"/>
                </a:schemeClr>
              </a:solidFill>
            </c:spPr>
            <c:extLst>
              <c:ext xmlns:c16="http://schemas.microsoft.com/office/drawing/2014/chart" uri="{C3380CC4-5D6E-409C-BE32-E72D297353CC}">
                <c16:uniqueId val="{00000035-AE74-4BDD-9939-CD2AACA6D72D}"/>
              </c:ext>
            </c:extLst>
          </c:dPt>
          <c:dPt>
            <c:idx val="2"/>
            <c:bubble3D val="0"/>
            <c:spPr>
              <a:solidFill>
                <a:srgbClr val="C96009"/>
              </a:solidFill>
            </c:spPr>
            <c:extLst>
              <c:ext xmlns:c16="http://schemas.microsoft.com/office/drawing/2014/chart" uri="{C3380CC4-5D6E-409C-BE32-E72D297353CC}">
                <c16:uniqueId val="{0000002E-AE74-4BDD-9939-CD2AACA6D72D}"/>
              </c:ext>
            </c:extLst>
          </c:dPt>
          <c:dPt>
            <c:idx val="3"/>
            <c:bubble3D val="0"/>
            <c:spPr>
              <a:solidFill>
                <a:schemeClr val="accent1">
                  <a:lumMod val="60000"/>
                  <a:lumOff val="40000"/>
                </a:schemeClr>
              </a:solidFill>
            </c:spPr>
            <c:extLst>
              <c:ext xmlns:c16="http://schemas.microsoft.com/office/drawing/2014/chart" uri="{C3380CC4-5D6E-409C-BE32-E72D297353CC}">
                <c16:uniqueId val="{00000017-AE74-4BDD-9939-CD2AACA6D72D}"/>
              </c:ext>
            </c:extLst>
          </c:dPt>
          <c:dPt>
            <c:idx val="4"/>
            <c:bubble3D val="0"/>
            <c:spPr>
              <a:solidFill>
                <a:schemeClr val="accent2"/>
              </a:solidFill>
            </c:spPr>
            <c:extLst>
              <c:ext xmlns:c16="http://schemas.microsoft.com/office/drawing/2014/chart" uri="{C3380CC4-5D6E-409C-BE32-E72D297353CC}">
                <c16:uniqueId val="{00000003-AE74-4BDD-9939-CD2AACA6D72D}"/>
              </c:ext>
            </c:extLst>
          </c:dPt>
          <c:dPt>
            <c:idx val="5"/>
            <c:bubble3D val="0"/>
            <c:spPr>
              <a:solidFill>
                <a:schemeClr val="accent3">
                  <a:lumMod val="60000"/>
                  <a:lumOff val="40000"/>
                </a:schemeClr>
              </a:solidFill>
            </c:spPr>
            <c:extLst>
              <c:ext xmlns:c16="http://schemas.microsoft.com/office/drawing/2014/chart" uri="{C3380CC4-5D6E-409C-BE32-E72D297353CC}">
                <c16:uniqueId val="{00000007-AE74-4BDD-9939-CD2AACA6D72D}"/>
              </c:ext>
            </c:extLst>
          </c:dPt>
          <c:dPt>
            <c:idx val="6"/>
            <c:bubble3D val="0"/>
            <c:spPr>
              <a:solidFill>
                <a:schemeClr val="accent4">
                  <a:lumMod val="60000"/>
                  <a:lumOff val="40000"/>
                </a:schemeClr>
              </a:solidFill>
            </c:spPr>
            <c:extLst>
              <c:ext xmlns:c16="http://schemas.microsoft.com/office/drawing/2014/chart" uri="{C3380CC4-5D6E-409C-BE32-E72D297353CC}">
                <c16:uniqueId val="{0000000F-AE74-4BDD-9939-CD2AACA6D72D}"/>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'1. RCs'!$A$54:$A$60</c:f>
              <c:strCache>
                <c:ptCount val="7"/>
                <c:pt idx="0">
                  <c:v>Tasman Region</c:v>
                </c:pt>
                <c:pt idx="1">
                  <c:v>Nelson Region</c:v>
                </c:pt>
                <c:pt idx="2">
                  <c:v>Marlborough Region</c:v>
                </c:pt>
                <c:pt idx="3">
                  <c:v>West Coast Region</c:v>
                </c:pt>
                <c:pt idx="4">
                  <c:v>Canterbury Region</c:v>
                </c:pt>
                <c:pt idx="5">
                  <c:v>Otago Region</c:v>
                </c:pt>
                <c:pt idx="6">
                  <c:v>Southland Region</c:v>
                </c:pt>
              </c:strCache>
            </c:strRef>
          </c:cat>
          <c:val>
            <c:numRef>
              <c:f>'1. RCs'!$X$54:$X$60</c:f>
              <c:numCache>
                <c:formatCode>0.0%</c:formatCode>
                <c:ptCount val="7"/>
                <c:pt idx="0">
                  <c:v>4.848979591836735E-2</c:v>
                </c:pt>
                <c:pt idx="1">
                  <c:v>4.5387755102040815E-2</c:v>
                </c:pt>
                <c:pt idx="2">
                  <c:v>4.2612244897959187E-2</c:v>
                </c:pt>
                <c:pt idx="3">
                  <c:v>2.6857142857142857E-2</c:v>
                </c:pt>
                <c:pt idx="4">
                  <c:v>0.54391836734693877</c:v>
                </c:pt>
                <c:pt idx="5">
                  <c:v>0.20783673469387756</c:v>
                </c:pt>
                <c:pt idx="6">
                  <c:v>8.4816326530612246E-2</c:v>
                </c:pt>
              </c:numCache>
            </c:numRef>
          </c:val>
          <c:extLst>
            <c:ext xmlns:c16="http://schemas.microsoft.com/office/drawing/2014/chart" uri="{C3380CC4-5D6E-409C-BE32-E72D297353CC}">
              <c16:uniqueId val="{00000000-2BC3-4612-9F68-04F7733614DF}"/>
            </c:ext>
          </c:extLst>
        </c:ser>
        <c:dLbls>
          <c:showLegendKey val="0"/>
          <c:showVal val="0"/>
          <c:showCatName val="0"/>
          <c:showSerName val="0"/>
          <c:showPercent val="0"/>
          <c:showBubbleSize val="0"/>
          <c:showLeaderLines val="1"/>
        </c:dLbls>
        <c:firstSliceAng val="0"/>
      </c:pieChart>
    </c:plotArea>
    <c:legend>
      <c:legendPos val="r"/>
      <c:overlay val="0"/>
      <c:txPr>
        <a:bodyPr/>
        <a:lstStyle/>
        <a:p>
          <a:pPr rtl="0">
            <a:defRPr sz="800">
              <a:latin typeface="Arial" panose="020B0604020202020204" pitchFamily="34" charset="0"/>
              <a:cs typeface="Arial" panose="020B0604020202020204" pitchFamily="34" charset="0"/>
            </a:defRPr>
          </a:pPr>
          <a:endParaRPr lang="en-US"/>
        </a:p>
      </c:txPr>
    </c:legend>
    <c:plotVisOnly val="1"/>
    <c:dispBlanksAs val="gap"/>
    <c:showDLblsOverMax val="0"/>
  </c:chart>
  <c:spPr>
    <a:ln w="19050">
      <a:solidFill>
        <a:srgbClr val="136B99"/>
      </a:solid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NZ" sz="1200">
                <a:solidFill>
                  <a:srgbClr val="136B99"/>
                </a:solidFill>
                <a:latin typeface="Arial" panose="020B0604020202020204" pitchFamily="34" charset="0"/>
                <a:cs typeface="Arial" panose="020B0604020202020204" pitchFamily="34" charset="0"/>
              </a:rPr>
              <a:t>Per cent change in estimated resident</a:t>
            </a:r>
            <a:r>
              <a:rPr lang="en-NZ" sz="1200" baseline="0">
                <a:solidFill>
                  <a:srgbClr val="136B99"/>
                </a:solidFill>
                <a:latin typeface="Arial" panose="020B0604020202020204" pitchFamily="34" charset="0"/>
                <a:cs typeface="Arial" panose="020B0604020202020204" pitchFamily="34" charset="0"/>
              </a:rPr>
              <a:t> population,</a:t>
            </a:r>
            <a:br>
              <a:rPr lang="en-NZ" sz="1200" baseline="0">
                <a:solidFill>
                  <a:srgbClr val="136B99"/>
                </a:solidFill>
                <a:latin typeface="Arial" panose="020B0604020202020204" pitchFamily="34" charset="0"/>
                <a:cs typeface="Arial" panose="020B0604020202020204" pitchFamily="34" charset="0"/>
              </a:rPr>
            </a:br>
            <a:r>
              <a:rPr lang="en-NZ" sz="1200" baseline="0">
                <a:solidFill>
                  <a:srgbClr val="136B99"/>
                </a:solidFill>
                <a:latin typeface="Arial" panose="020B0604020202020204" pitchFamily="34" charset="0"/>
                <a:cs typeface="Arial" panose="020B0604020202020204" pitchFamily="34" charset="0"/>
              </a:rPr>
              <a:t>regional council areas, 2019-20, 2020-21, 2021-22, 2022-23</a:t>
            </a:r>
            <a:endParaRPr lang="en-NZ" sz="1200">
              <a:solidFill>
                <a:srgbClr val="136B99"/>
              </a:solidFill>
              <a:latin typeface="Arial" panose="020B0604020202020204" pitchFamily="34" charset="0"/>
              <a:cs typeface="Arial" panose="020B0604020202020204" pitchFamily="34" charset="0"/>
            </a:endParaRPr>
          </a:p>
        </c:rich>
      </c:tx>
      <c:overlay val="0"/>
    </c:title>
    <c:autoTitleDeleted val="0"/>
    <c:plotArea>
      <c:layout/>
      <c:barChart>
        <c:barDir val="col"/>
        <c:grouping val="clustered"/>
        <c:varyColors val="0"/>
        <c:ser>
          <c:idx val="0"/>
          <c:order val="0"/>
          <c:tx>
            <c:v>Year ended 2020</c:v>
          </c:tx>
          <c:invertIfNegative val="0"/>
          <c:val>
            <c:numRef>
              <c:f>'3. RCs change'!$V$5:$V$20</c:f>
              <c:numCache>
                <c:formatCode>0.0%\ \ ;</c:formatCode>
                <c:ptCount val="16"/>
                <c:pt idx="0">
                  <c:v>2.9085140137493391E-2</c:v>
                </c:pt>
                <c:pt idx="1">
                  <c:v>2.200678046749539E-2</c:v>
                </c:pt>
                <c:pt idx="2">
                  <c:v>2.3265390158534075E-2</c:v>
                </c:pt>
                <c:pt idx="3">
                  <c:v>2.7726995734308348E-2</c:v>
                </c:pt>
                <c:pt idx="4">
                  <c:v>1.1952191235059761E-2</c:v>
                </c:pt>
                <c:pt idx="5">
                  <c:v>0.02</c:v>
                </c:pt>
                <c:pt idx="6">
                  <c:v>1.4E-2</c:v>
                </c:pt>
                <c:pt idx="7">
                  <c:v>1.5163607342378291E-2</c:v>
                </c:pt>
                <c:pt idx="8">
                  <c:v>1.7649267743146829E-2</c:v>
                </c:pt>
                <c:pt idx="9">
                  <c:v>2.3E-2</c:v>
                </c:pt>
                <c:pt idx="10">
                  <c:v>1.8726591760299626E-2</c:v>
                </c:pt>
                <c:pt idx="11">
                  <c:v>1.7000000000000001E-2</c:v>
                </c:pt>
                <c:pt idx="12">
                  <c:v>2E-3</c:v>
                </c:pt>
                <c:pt idx="13">
                  <c:v>2.1529206902010448E-2</c:v>
                </c:pt>
                <c:pt idx="14">
                  <c:v>2.4E-2</c:v>
                </c:pt>
                <c:pt idx="15">
                  <c:v>1.0826771653543307E-2</c:v>
                </c:pt>
              </c:numCache>
            </c:numRef>
          </c:val>
          <c:extLst>
            <c:ext xmlns:c16="http://schemas.microsoft.com/office/drawing/2014/chart" uri="{C3380CC4-5D6E-409C-BE32-E72D297353CC}">
              <c16:uniqueId val="{00000001-84E4-458C-BAA1-D5F4F67C3DFD}"/>
            </c:ext>
          </c:extLst>
        </c:ser>
        <c:ser>
          <c:idx val="2"/>
          <c:order val="1"/>
          <c:tx>
            <c:v>Year ended 2021</c:v>
          </c:tx>
          <c:invertIfNegative val="0"/>
          <c:cat>
            <c:strRef>
              <c:f>'3. RCs change'!$A$5:$A$20</c:f>
              <c:strCache>
                <c:ptCount val="16"/>
                <c:pt idx="0">
                  <c:v>Northland region</c:v>
                </c:pt>
                <c:pt idx="1">
                  <c:v>Auckland region</c:v>
                </c:pt>
                <c:pt idx="2">
                  <c:v>Waikato region</c:v>
                </c:pt>
                <c:pt idx="3">
                  <c:v>Bay of Plenty region</c:v>
                </c:pt>
                <c:pt idx="4">
                  <c:v>Gisborne region</c:v>
                </c:pt>
                <c:pt idx="5">
                  <c:v>Hawke's Bay region</c:v>
                </c:pt>
                <c:pt idx="6">
                  <c:v>Taranaki region</c:v>
                </c:pt>
                <c:pt idx="7">
                  <c:v>Manawatu-Wanganui region</c:v>
                </c:pt>
                <c:pt idx="8">
                  <c:v>Wellington region</c:v>
                </c:pt>
                <c:pt idx="9">
                  <c:v>Tasman region</c:v>
                </c:pt>
                <c:pt idx="10">
                  <c:v>Nelson region</c:v>
                </c:pt>
                <c:pt idx="11">
                  <c:v>Marlborough region</c:v>
                </c:pt>
                <c:pt idx="12">
                  <c:v>West Coast region</c:v>
                </c:pt>
                <c:pt idx="13">
                  <c:v>Canterbury region</c:v>
                </c:pt>
                <c:pt idx="14">
                  <c:v>Otago region</c:v>
                </c:pt>
                <c:pt idx="15">
                  <c:v>Southland region</c:v>
                </c:pt>
              </c:strCache>
            </c:strRef>
          </c:cat>
          <c:val>
            <c:numRef>
              <c:f>'3. RCs change'!$X$5:$X$20</c:f>
              <c:numCache>
                <c:formatCode>0.0%</c:formatCode>
                <c:ptCount val="16"/>
                <c:pt idx="0">
                  <c:v>2.0041109969167522E-2</c:v>
                </c:pt>
                <c:pt idx="1">
                  <c:v>-5.5419437638548593E-3</c:v>
                </c:pt>
                <c:pt idx="2">
                  <c:v>1.259748050389922E-2</c:v>
                </c:pt>
                <c:pt idx="3">
                  <c:v>1.4445754716981132E-2</c:v>
                </c:pt>
                <c:pt idx="4">
                  <c:v>5.8365758754863814E-3</c:v>
                </c:pt>
                <c:pt idx="5">
                  <c:v>1.1666666666666667E-2</c:v>
                </c:pt>
                <c:pt idx="6">
                  <c:v>1.0383386581469648E-2</c:v>
                </c:pt>
                <c:pt idx="7">
                  <c:v>8.2482325216025141E-3</c:v>
                </c:pt>
                <c:pt idx="8">
                  <c:v>4.6116952591772732E-3</c:v>
                </c:pt>
                <c:pt idx="9">
                  <c:v>1.3961605584642234E-2</c:v>
                </c:pt>
                <c:pt idx="10">
                  <c:v>0</c:v>
                </c:pt>
                <c:pt idx="11">
                  <c:v>5.8479532163742687E-3</c:v>
                </c:pt>
                <c:pt idx="12">
                  <c:v>3.0487804878048782E-3</c:v>
                </c:pt>
                <c:pt idx="13">
                  <c:v>7.763975155279503E-3</c:v>
                </c:pt>
                <c:pt idx="14">
                  <c:v>5.7142857142857143E-3</c:v>
                </c:pt>
                <c:pt idx="15">
                  <c:v>-2.9182879377431907E-3</c:v>
                </c:pt>
              </c:numCache>
            </c:numRef>
          </c:val>
          <c:extLst>
            <c:ext xmlns:c16="http://schemas.microsoft.com/office/drawing/2014/chart" uri="{C3380CC4-5D6E-409C-BE32-E72D297353CC}">
              <c16:uniqueId val="{00000001-D177-46CF-BDCE-67DCF40EC5B2}"/>
            </c:ext>
          </c:extLst>
        </c:ser>
        <c:ser>
          <c:idx val="1"/>
          <c:order val="2"/>
          <c:tx>
            <c:v>Year ended 2022</c:v>
          </c:tx>
          <c:invertIfNegative val="0"/>
          <c:cat>
            <c:strRef>
              <c:f>'3. RCs change'!$A$5:$A$20</c:f>
              <c:strCache>
                <c:ptCount val="16"/>
                <c:pt idx="0">
                  <c:v>Northland region</c:v>
                </c:pt>
                <c:pt idx="1">
                  <c:v>Auckland region</c:v>
                </c:pt>
                <c:pt idx="2">
                  <c:v>Waikato region</c:v>
                </c:pt>
                <c:pt idx="3">
                  <c:v>Bay of Plenty region</c:v>
                </c:pt>
                <c:pt idx="4">
                  <c:v>Gisborne region</c:v>
                </c:pt>
                <c:pt idx="5">
                  <c:v>Hawke's Bay region</c:v>
                </c:pt>
                <c:pt idx="6">
                  <c:v>Taranaki region</c:v>
                </c:pt>
                <c:pt idx="7">
                  <c:v>Manawatu-Wanganui region</c:v>
                </c:pt>
                <c:pt idx="8">
                  <c:v>Wellington region</c:v>
                </c:pt>
                <c:pt idx="9">
                  <c:v>Tasman region</c:v>
                </c:pt>
                <c:pt idx="10">
                  <c:v>Nelson region</c:v>
                </c:pt>
                <c:pt idx="11">
                  <c:v>Marlborough region</c:v>
                </c:pt>
                <c:pt idx="12">
                  <c:v>West Coast region</c:v>
                </c:pt>
                <c:pt idx="13">
                  <c:v>Canterbury region</c:v>
                </c:pt>
                <c:pt idx="14">
                  <c:v>Otago region</c:v>
                </c:pt>
                <c:pt idx="15">
                  <c:v>Southland region</c:v>
                </c:pt>
              </c:strCache>
            </c:strRef>
          </c:cat>
          <c:val>
            <c:numRef>
              <c:f>'3. RCs change'!$Z$5:$Z$20</c:f>
              <c:numCache>
                <c:formatCode>0.0%</c:formatCode>
                <c:ptCount val="16"/>
                <c:pt idx="0">
                  <c:v>1.3602015113350126E-2</c:v>
                </c:pt>
                <c:pt idx="1">
                  <c:v>-7.2740071566844604E-3</c:v>
                </c:pt>
                <c:pt idx="2">
                  <c:v>8.8862559241706159E-3</c:v>
                </c:pt>
                <c:pt idx="3">
                  <c:v>8.1371694274920085E-3</c:v>
                </c:pt>
                <c:pt idx="4">
                  <c:v>5.8027079303675051E-3</c:v>
                </c:pt>
                <c:pt idx="5">
                  <c:v>3.8440417353102691E-3</c:v>
                </c:pt>
                <c:pt idx="6">
                  <c:v>6.3241106719367588E-3</c:v>
                </c:pt>
                <c:pt idx="7">
                  <c:v>3.506038176860148E-3</c:v>
                </c:pt>
                <c:pt idx="8">
                  <c:v>-1.6525890561880279E-3</c:v>
                </c:pt>
                <c:pt idx="9">
                  <c:v>8.6058519793459545E-3</c:v>
                </c:pt>
                <c:pt idx="10">
                  <c:v>1.8214936247723133E-3</c:v>
                </c:pt>
                <c:pt idx="11">
                  <c:v>0</c:v>
                </c:pt>
                <c:pt idx="12">
                  <c:v>-3.0395136778115501E-3</c:v>
                </c:pt>
                <c:pt idx="13">
                  <c:v>6.7796610169491523E-3</c:v>
                </c:pt>
                <c:pt idx="14">
                  <c:v>6.4935064935064939E-3</c:v>
                </c:pt>
                <c:pt idx="15">
                  <c:v>0</c:v>
                </c:pt>
              </c:numCache>
            </c:numRef>
          </c:val>
          <c:extLst>
            <c:ext xmlns:c16="http://schemas.microsoft.com/office/drawing/2014/chart" uri="{C3380CC4-5D6E-409C-BE32-E72D297353CC}">
              <c16:uniqueId val="{00000002-D177-46CF-BDCE-67DCF40EC5B2}"/>
            </c:ext>
          </c:extLst>
        </c:ser>
        <c:ser>
          <c:idx val="3"/>
          <c:order val="3"/>
          <c:tx>
            <c:v>Year ended 2023</c:v>
          </c:tx>
          <c:invertIfNegative val="0"/>
          <c:cat>
            <c:strRef>
              <c:f>'3. RCs change'!$A$5:$A$20</c:f>
              <c:strCache>
                <c:ptCount val="16"/>
                <c:pt idx="0">
                  <c:v>Northland region</c:v>
                </c:pt>
                <c:pt idx="1">
                  <c:v>Auckland region</c:v>
                </c:pt>
                <c:pt idx="2">
                  <c:v>Waikato region</c:v>
                </c:pt>
                <c:pt idx="3">
                  <c:v>Bay of Plenty region</c:v>
                </c:pt>
                <c:pt idx="4">
                  <c:v>Gisborne region</c:v>
                </c:pt>
                <c:pt idx="5">
                  <c:v>Hawke's Bay region</c:v>
                </c:pt>
                <c:pt idx="6">
                  <c:v>Taranaki region</c:v>
                </c:pt>
                <c:pt idx="7">
                  <c:v>Manawatu-Wanganui region</c:v>
                </c:pt>
                <c:pt idx="8">
                  <c:v>Wellington region</c:v>
                </c:pt>
                <c:pt idx="9">
                  <c:v>Tasman region</c:v>
                </c:pt>
                <c:pt idx="10">
                  <c:v>Nelson region</c:v>
                </c:pt>
                <c:pt idx="11">
                  <c:v>Marlborough region</c:v>
                </c:pt>
                <c:pt idx="12">
                  <c:v>West Coast region</c:v>
                </c:pt>
                <c:pt idx="13">
                  <c:v>Canterbury region</c:v>
                </c:pt>
                <c:pt idx="14">
                  <c:v>Otago region</c:v>
                </c:pt>
                <c:pt idx="15">
                  <c:v>Southland region</c:v>
                </c:pt>
              </c:strCache>
            </c:strRef>
          </c:cat>
          <c:val>
            <c:numRef>
              <c:f>'3. RCs change'!$AB$5:$AB$20</c:f>
              <c:numCache>
                <c:formatCode>0.0%</c:formatCode>
                <c:ptCount val="16"/>
                <c:pt idx="0">
                  <c:v>1.341948310139165E-2</c:v>
                </c:pt>
                <c:pt idx="1">
                  <c:v>2.7772853512970513E-2</c:v>
                </c:pt>
                <c:pt idx="2">
                  <c:v>2.2900763358778626E-2</c:v>
                </c:pt>
                <c:pt idx="3">
                  <c:v>2.0755260882098586E-2</c:v>
                </c:pt>
                <c:pt idx="4">
                  <c:v>1.1538461538461539E-2</c:v>
                </c:pt>
                <c:pt idx="5">
                  <c:v>1.0940919037199124E-2</c:v>
                </c:pt>
                <c:pt idx="6">
                  <c:v>1.0997643362136685E-2</c:v>
                </c:pt>
                <c:pt idx="7">
                  <c:v>1.281055900621118E-2</c:v>
                </c:pt>
                <c:pt idx="8">
                  <c:v>1.2506897185948133E-2</c:v>
                </c:pt>
                <c:pt idx="9">
                  <c:v>1.3651877133105802E-2</c:v>
                </c:pt>
                <c:pt idx="10">
                  <c:v>1.090909090909091E-2</c:v>
                </c:pt>
                <c:pt idx="11">
                  <c:v>1.1627906976744186E-2</c:v>
                </c:pt>
                <c:pt idx="12">
                  <c:v>3.0487804878048782E-3</c:v>
                </c:pt>
                <c:pt idx="13">
                  <c:v>1.9742883379247015E-2</c:v>
                </c:pt>
                <c:pt idx="14">
                  <c:v>2.661290322580645E-2</c:v>
                </c:pt>
                <c:pt idx="15">
                  <c:v>1.3658536585365854E-2</c:v>
                </c:pt>
              </c:numCache>
            </c:numRef>
          </c:val>
          <c:extLst>
            <c:ext xmlns:c16="http://schemas.microsoft.com/office/drawing/2014/chart" uri="{C3380CC4-5D6E-409C-BE32-E72D297353CC}">
              <c16:uniqueId val="{00000002-BA17-43A5-A5B8-992ED3B7D756}"/>
            </c:ext>
          </c:extLst>
        </c:ser>
        <c:dLbls>
          <c:showLegendKey val="0"/>
          <c:showVal val="0"/>
          <c:showCatName val="0"/>
          <c:showSerName val="0"/>
          <c:showPercent val="0"/>
          <c:showBubbleSize val="0"/>
        </c:dLbls>
        <c:gapWidth val="150"/>
        <c:axId val="-739467984"/>
        <c:axId val="-739466896"/>
      </c:barChart>
      <c:catAx>
        <c:axId val="-739467984"/>
        <c:scaling>
          <c:orientation val="minMax"/>
        </c:scaling>
        <c:delete val="0"/>
        <c:axPos val="b"/>
        <c:numFmt formatCode="General" sourceLinked="0"/>
        <c:majorTickMark val="out"/>
        <c:minorTickMark val="none"/>
        <c:tickLblPos val="low"/>
        <c:txPr>
          <a:bodyPr anchor="t" anchorCtr="1"/>
          <a:lstStyle/>
          <a:p>
            <a:pPr>
              <a:defRPr sz="800">
                <a:latin typeface="Arial" panose="020B0604020202020204" pitchFamily="34" charset="0"/>
                <a:cs typeface="Arial" panose="020B0604020202020204" pitchFamily="34" charset="0"/>
              </a:defRPr>
            </a:pPr>
            <a:endParaRPr lang="en-US"/>
          </a:p>
        </c:txPr>
        <c:crossAx val="-739466896"/>
        <c:crossesAt val="0"/>
        <c:auto val="1"/>
        <c:lblAlgn val="ctr"/>
        <c:lblOffset val="100"/>
        <c:noMultiLvlLbl val="0"/>
      </c:catAx>
      <c:valAx>
        <c:axId val="-739466896"/>
        <c:scaling>
          <c:orientation val="minMax"/>
          <c:max val="3.0000000000000006E-2"/>
          <c:min val="-1.0000000000000002E-2"/>
        </c:scaling>
        <c:delete val="0"/>
        <c:axPos val="l"/>
        <c:majorGridlines/>
        <c:title>
          <c:tx>
            <c:rich>
              <a:bodyPr/>
              <a:lstStyle/>
              <a:p>
                <a:pPr>
                  <a:defRPr/>
                </a:pPr>
                <a:r>
                  <a:rPr lang="en-US" b="0">
                    <a:solidFill>
                      <a:srgbClr val="136B99"/>
                    </a:solidFill>
                    <a:latin typeface="Arial" panose="020B0604020202020204" pitchFamily="34" charset="0"/>
                    <a:cs typeface="Arial" panose="020B0604020202020204" pitchFamily="34" charset="0"/>
                  </a:rPr>
                  <a:t>Per cent change</a:t>
                </a:r>
              </a:p>
            </c:rich>
          </c:tx>
          <c:overlay val="0"/>
        </c:title>
        <c:numFmt formatCode="0.0%"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en-US"/>
          </a:p>
        </c:txPr>
        <c:crossAx val="-739467984"/>
        <c:crosses val="autoZero"/>
        <c:crossBetween val="between"/>
      </c:valAx>
    </c:plotArea>
    <c:legend>
      <c:legendPos val="b"/>
      <c:layout>
        <c:manualLayout>
          <c:xMode val="edge"/>
          <c:yMode val="edge"/>
          <c:x val="0.26581805555555554"/>
          <c:y val="0.16551399687476179"/>
          <c:w val="0.46542762071621169"/>
          <c:h val="4.711535643492043E-2"/>
        </c:manualLayout>
      </c:layout>
      <c:overlay val="1"/>
      <c:txPr>
        <a:bodyPr/>
        <a:lstStyle/>
        <a:p>
          <a:pPr>
            <a:defRPr sz="900">
              <a:latin typeface="Arial" panose="020B0604020202020204" pitchFamily="34" charset="0"/>
              <a:cs typeface="Arial" panose="020B0604020202020204" pitchFamily="34" charset="0"/>
            </a:defRPr>
          </a:pPr>
          <a:endParaRPr lang="en-US"/>
        </a:p>
      </c:txPr>
    </c:legend>
    <c:plotVisOnly val="1"/>
    <c:dispBlanksAs val="gap"/>
    <c:showDLblsOverMax val="0"/>
  </c:chart>
  <c:spPr>
    <a:ln w="19050">
      <a:solidFill>
        <a:srgbClr val="136B99"/>
      </a:solid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NZ" sz="1200">
                <a:solidFill>
                  <a:srgbClr val="136B99"/>
                </a:solidFill>
                <a:latin typeface="Arial" panose="020B0604020202020204" pitchFamily="34" charset="0"/>
                <a:cs typeface="Arial" panose="020B0604020202020204" pitchFamily="34" charset="0"/>
              </a:rPr>
              <a:t>Per cent change in estimated resident</a:t>
            </a:r>
            <a:r>
              <a:rPr lang="en-NZ" sz="1200" baseline="0">
                <a:solidFill>
                  <a:srgbClr val="136B99"/>
                </a:solidFill>
                <a:latin typeface="Arial" panose="020B0604020202020204" pitchFamily="34" charset="0"/>
                <a:cs typeface="Arial" panose="020B0604020202020204" pitchFamily="34" charset="0"/>
              </a:rPr>
              <a:t> population,</a:t>
            </a:r>
            <a:br>
              <a:rPr lang="en-NZ" sz="1200" baseline="0">
                <a:solidFill>
                  <a:srgbClr val="136B99"/>
                </a:solidFill>
                <a:latin typeface="Arial" panose="020B0604020202020204" pitchFamily="34" charset="0"/>
                <a:cs typeface="Arial" panose="020B0604020202020204" pitchFamily="34" charset="0"/>
              </a:rPr>
            </a:br>
            <a:r>
              <a:rPr lang="en-NZ" sz="1200" baseline="0">
                <a:solidFill>
                  <a:srgbClr val="136B99"/>
                </a:solidFill>
                <a:latin typeface="Arial" panose="020B0604020202020204" pitchFamily="34" charset="0"/>
                <a:cs typeface="Arial" panose="020B0604020202020204" pitchFamily="34" charset="0"/>
              </a:rPr>
              <a:t>regional council areas, 2019-20, 2020-21, 2021-22, 2022-23</a:t>
            </a:r>
            <a:endParaRPr lang="en-NZ" sz="1200">
              <a:solidFill>
                <a:srgbClr val="136B99"/>
              </a:solidFill>
              <a:latin typeface="Arial" panose="020B0604020202020204" pitchFamily="34" charset="0"/>
              <a:cs typeface="Arial" panose="020B0604020202020204" pitchFamily="34" charset="0"/>
            </a:endParaRPr>
          </a:p>
        </c:rich>
      </c:tx>
      <c:overlay val="0"/>
    </c:title>
    <c:autoTitleDeleted val="0"/>
    <c:plotArea>
      <c:layout/>
      <c:barChart>
        <c:barDir val="col"/>
        <c:grouping val="clustered"/>
        <c:varyColors val="0"/>
        <c:ser>
          <c:idx val="2"/>
          <c:order val="0"/>
          <c:tx>
            <c:v>Per cent change 2019-20</c:v>
          </c:tx>
          <c:invertIfNegative val="0"/>
          <c:cat>
            <c:strRef>
              <c:f>('3. RCs change'!$A$6,'3. RCs change'!$A$13,'3. RCs change'!$A$18,'3. RCs change'!$A$21,'3. RCs change'!$A$22,'3. RCs change'!$A$23)</c:f>
              <c:strCache>
                <c:ptCount val="6"/>
                <c:pt idx="0">
                  <c:v>Auckland region</c:v>
                </c:pt>
                <c:pt idx="1">
                  <c:v>Wellington region</c:v>
                </c:pt>
                <c:pt idx="2">
                  <c:v>Canterbury region</c:v>
                </c:pt>
                <c:pt idx="3">
                  <c:v>North Island regions</c:v>
                </c:pt>
                <c:pt idx="4">
                  <c:v>South Island regions</c:v>
                </c:pt>
                <c:pt idx="5">
                  <c:v>New Zealand</c:v>
                </c:pt>
              </c:strCache>
            </c:strRef>
          </c:cat>
          <c:val>
            <c:numRef>
              <c:f>('3. RCs change'!$V$6,'3. RCs change'!$V$13,'3. RCs change'!$V$18,'3. RCs change'!$V$21,'3. RCs change'!$V$22,'3. RCs change'!$V$23)</c:f>
              <c:numCache>
                <c:formatCode>0.0%\ \ ;</c:formatCode>
                <c:ptCount val="6"/>
                <c:pt idx="0">
                  <c:v>2.200678046749539E-2</c:v>
                </c:pt>
                <c:pt idx="1">
                  <c:v>1.7649267743146829E-2</c:v>
                </c:pt>
                <c:pt idx="2">
                  <c:v>2.1529206902010448E-2</c:v>
                </c:pt>
                <c:pt idx="3">
                  <c:v>2.1332914013156172E-2</c:v>
                </c:pt>
                <c:pt idx="4">
                  <c:v>2.020983832129343E-2</c:v>
                </c:pt>
                <c:pt idx="5">
                  <c:v>2.1087724935732646E-2</c:v>
                </c:pt>
              </c:numCache>
            </c:numRef>
          </c:val>
          <c:extLst xmlns:c15="http://schemas.microsoft.com/office/drawing/2012/chart">
            <c:ext xmlns:c16="http://schemas.microsoft.com/office/drawing/2014/chart" uri="{C3380CC4-5D6E-409C-BE32-E72D297353CC}">
              <c16:uniqueId val="{00000001-9298-4101-912A-9AAA9C2EFBD4}"/>
            </c:ext>
          </c:extLst>
        </c:ser>
        <c:ser>
          <c:idx val="1"/>
          <c:order val="1"/>
          <c:tx>
            <c:v>Per cent change 2020-21</c:v>
          </c:tx>
          <c:invertIfNegative val="0"/>
          <c:cat>
            <c:strRef>
              <c:f>('3. RCs change'!$A$6,'3. RCs change'!$A$13,'3. RCs change'!$A$18,'3. RCs change'!$A$21,'3. RCs change'!$A$22,'3. RCs change'!$A$23)</c:f>
              <c:strCache>
                <c:ptCount val="6"/>
                <c:pt idx="0">
                  <c:v>Auckland region</c:v>
                </c:pt>
                <c:pt idx="1">
                  <c:v>Wellington region</c:v>
                </c:pt>
                <c:pt idx="2">
                  <c:v>Canterbury region</c:v>
                </c:pt>
                <c:pt idx="3">
                  <c:v>North Island regions</c:v>
                </c:pt>
                <c:pt idx="4">
                  <c:v>South Island regions</c:v>
                </c:pt>
                <c:pt idx="5">
                  <c:v>New Zealand</c:v>
                </c:pt>
              </c:strCache>
            </c:strRef>
          </c:cat>
          <c:val>
            <c:numRef>
              <c:f>('3. RCs change'!$X$6,'3. RCs change'!$X$13,'3. RCs change'!$X$18,'3. RCs change'!$X$21,'3. RCs change'!$X$22,'3. RCs change'!$X$23)</c:f>
              <c:numCache>
                <c:formatCode>0.0%</c:formatCode>
                <c:ptCount val="6"/>
                <c:pt idx="0">
                  <c:v>-5.5419437638548593E-3</c:v>
                </c:pt>
                <c:pt idx="1">
                  <c:v>4.6116952591772732E-3</c:v>
                </c:pt>
                <c:pt idx="2">
                  <c:v>7.763975155279503E-3</c:v>
                </c:pt>
                <c:pt idx="3">
                  <c:v>3.5885474072744981E-3</c:v>
                </c:pt>
                <c:pt idx="4">
                  <c:v>6.060095951519232E-3</c:v>
                </c:pt>
                <c:pt idx="5">
                  <c:v>4.145220227103061E-3</c:v>
                </c:pt>
              </c:numCache>
            </c:numRef>
          </c:val>
          <c:extLst xmlns:c15="http://schemas.microsoft.com/office/drawing/2012/chart">
            <c:ext xmlns:c16="http://schemas.microsoft.com/office/drawing/2014/chart" uri="{C3380CC4-5D6E-409C-BE32-E72D297353CC}">
              <c16:uniqueId val="{00000002-9298-4101-912A-9AAA9C2EFBD4}"/>
            </c:ext>
          </c:extLst>
        </c:ser>
        <c:ser>
          <c:idx val="3"/>
          <c:order val="2"/>
          <c:tx>
            <c:v>Per cent change 2021-22</c:v>
          </c:tx>
          <c:invertIfNegative val="0"/>
          <c:cat>
            <c:strRef>
              <c:f>('3. RCs change'!$A$6,'3. RCs change'!$A$13,'3. RCs change'!$A$18,'3. RCs change'!$A$21,'3. RCs change'!$A$22,'3. RCs change'!$A$23)</c:f>
              <c:strCache>
                <c:ptCount val="6"/>
                <c:pt idx="0">
                  <c:v>Auckland region</c:v>
                </c:pt>
                <c:pt idx="1">
                  <c:v>Wellington region</c:v>
                </c:pt>
                <c:pt idx="2">
                  <c:v>Canterbury region</c:v>
                </c:pt>
                <c:pt idx="3">
                  <c:v>North Island regions</c:v>
                </c:pt>
                <c:pt idx="4">
                  <c:v>South Island regions</c:v>
                </c:pt>
                <c:pt idx="5">
                  <c:v>New Zealand</c:v>
                </c:pt>
              </c:strCache>
            </c:strRef>
          </c:cat>
          <c:val>
            <c:numRef>
              <c:f>('3. RCs change'!$Z$6,'3. RCs change'!$Z$13,'3. RCs change'!$Z$18,'3. RCs change'!$Z$21,'3. RCs change'!$Z$22,'3. RCs change'!$Z$23)</c:f>
              <c:numCache>
                <c:formatCode>0.0%</c:formatCode>
                <c:ptCount val="6"/>
                <c:pt idx="0">
                  <c:v>-7.2740071566844604E-3</c:v>
                </c:pt>
                <c:pt idx="1">
                  <c:v>-1.6525890561880279E-3</c:v>
                </c:pt>
                <c:pt idx="2">
                  <c:v>6.7796610169491523E-3</c:v>
                </c:pt>
                <c:pt idx="3">
                  <c:v>-1.7878578908385052E-4</c:v>
                </c:pt>
                <c:pt idx="4">
                  <c:v>5.4379653643436797E-3</c:v>
                </c:pt>
                <c:pt idx="5">
                  <c:v>1.1543051669829594E-3</c:v>
                </c:pt>
              </c:numCache>
            </c:numRef>
          </c:val>
          <c:extLst>
            <c:ext xmlns:c16="http://schemas.microsoft.com/office/drawing/2014/chart" uri="{C3380CC4-5D6E-409C-BE32-E72D297353CC}">
              <c16:uniqueId val="{00000001-D921-447E-BC2A-18835E4F804D}"/>
            </c:ext>
          </c:extLst>
        </c:ser>
        <c:ser>
          <c:idx val="0"/>
          <c:order val="3"/>
          <c:tx>
            <c:v>Per cent change 2022-23</c:v>
          </c:tx>
          <c:invertIfNegative val="0"/>
          <c:val>
            <c:numRef>
              <c:f>('3. RCs change'!$AB$6,'3. RCs change'!$AB$13,'3. RCs change'!$AB$18,'3. RCs change'!$AB$21,'3. RCs change'!$AB$22,'3. RCs change'!$AB$23)</c:f>
              <c:numCache>
                <c:formatCode>0.0%</c:formatCode>
                <c:ptCount val="6"/>
                <c:pt idx="0">
                  <c:v>2.7772853512970513E-2</c:v>
                </c:pt>
                <c:pt idx="1">
                  <c:v>1.2506897185948133E-2</c:v>
                </c:pt>
                <c:pt idx="2">
                  <c:v>1.9742883379247015E-2</c:v>
                </c:pt>
                <c:pt idx="3">
                  <c:v>2.112604097481224E-2</c:v>
                </c:pt>
                <c:pt idx="4">
                  <c:v>1.9304376768181062E-2</c:v>
                </c:pt>
                <c:pt idx="5">
                  <c:v>2.0694911279606036E-2</c:v>
                </c:pt>
              </c:numCache>
            </c:numRef>
          </c:val>
          <c:extLst>
            <c:ext xmlns:c16="http://schemas.microsoft.com/office/drawing/2014/chart" uri="{C3380CC4-5D6E-409C-BE32-E72D297353CC}">
              <c16:uniqueId val="{00000001-9F32-4ED3-A67B-2BC482E2C46B}"/>
            </c:ext>
          </c:extLst>
        </c:ser>
        <c:dLbls>
          <c:showLegendKey val="0"/>
          <c:showVal val="0"/>
          <c:showCatName val="0"/>
          <c:showSerName val="0"/>
          <c:showPercent val="0"/>
          <c:showBubbleSize val="0"/>
        </c:dLbls>
        <c:gapWidth val="150"/>
        <c:axId val="-845309472"/>
        <c:axId val="-487727392"/>
        <c:extLst/>
      </c:barChart>
      <c:catAx>
        <c:axId val="-845309472"/>
        <c:scaling>
          <c:orientation val="minMax"/>
        </c:scaling>
        <c:delete val="0"/>
        <c:axPos val="b"/>
        <c:numFmt formatCode="General" sourceLinked="0"/>
        <c:majorTickMark val="out"/>
        <c:minorTickMark val="none"/>
        <c:tickLblPos val="nextTo"/>
        <c:txPr>
          <a:bodyPr anchor="t" anchorCtr="1"/>
          <a:lstStyle/>
          <a:p>
            <a:pPr>
              <a:defRPr sz="800">
                <a:latin typeface="Arial" panose="020B0604020202020204" pitchFamily="34" charset="0"/>
                <a:cs typeface="Arial" panose="020B0604020202020204" pitchFamily="34" charset="0"/>
              </a:defRPr>
            </a:pPr>
            <a:endParaRPr lang="en-US"/>
          </a:p>
        </c:txPr>
        <c:crossAx val="-487727392"/>
        <c:crosses val="autoZero"/>
        <c:auto val="1"/>
        <c:lblAlgn val="ctr"/>
        <c:lblOffset val="100"/>
        <c:noMultiLvlLbl val="0"/>
      </c:catAx>
      <c:valAx>
        <c:axId val="-487727392"/>
        <c:scaling>
          <c:orientation val="minMax"/>
        </c:scaling>
        <c:delete val="0"/>
        <c:axPos val="l"/>
        <c:majorGridlines/>
        <c:title>
          <c:tx>
            <c:rich>
              <a:bodyPr/>
              <a:lstStyle/>
              <a:p>
                <a:pPr>
                  <a:defRPr/>
                </a:pPr>
                <a:r>
                  <a:rPr lang="en-US" b="0">
                    <a:solidFill>
                      <a:srgbClr val="136B99"/>
                    </a:solidFill>
                    <a:latin typeface="Arial" panose="020B0604020202020204" pitchFamily="34" charset="0"/>
                    <a:cs typeface="Arial" panose="020B0604020202020204" pitchFamily="34" charset="0"/>
                  </a:rPr>
                  <a:t>Per cent change</a:t>
                </a:r>
              </a:p>
            </c:rich>
          </c:tx>
          <c:overlay val="0"/>
        </c:title>
        <c:numFmt formatCode="0.0%\ \ ;" sourceLinked="1"/>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en-US"/>
          </a:p>
        </c:txPr>
        <c:crossAx val="-845309472"/>
        <c:crosses val="autoZero"/>
        <c:crossBetween val="between"/>
      </c:valAx>
    </c:plotArea>
    <c:legend>
      <c:legendPos val="b"/>
      <c:overlay val="0"/>
      <c:txPr>
        <a:bodyPr/>
        <a:lstStyle/>
        <a:p>
          <a:pPr>
            <a:defRPr sz="900">
              <a:latin typeface="Arial" panose="020B0604020202020204" pitchFamily="34" charset="0"/>
              <a:cs typeface="Arial" panose="020B0604020202020204" pitchFamily="34" charset="0"/>
            </a:defRPr>
          </a:pPr>
          <a:endParaRPr lang="en-US"/>
        </a:p>
      </c:txPr>
    </c:legend>
    <c:plotVisOnly val="1"/>
    <c:dispBlanksAs val="gap"/>
    <c:showDLblsOverMax val="0"/>
  </c:chart>
  <c:spPr>
    <a:ln w="19050">
      <a:solidFill>
        <a:srgbClr val="136B99"/>
      </a:solid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NZ" sz="1200">
                <a:solidFill>
                  <a:srgbClr val="136B99"/>
                </a:solidFill>
                <a:latin typeface="Arial" panose="020B0604020202020204" pitchFamily="34" charset="0"/>
                <a:cs typeface="Arial" panose="020B0604020202020204" pitchFamily="34" charset="0"/>
              </a:rPr>
              <a:t>Components of population change,</a:t>
            </a:r>
            <a:br>
              <a:rPr lang="en-NZ" sz="1200">
                <a:solidFill>
                  <a:srgbClr val="136B99"/>
                </a:solidFill>
                <a:latin typeface="Arial" panose="020B0604020202020204" pitchFamily="34" charset="0"/>
                <a:cs typeface="Arial" panose="020B0604020202020204" pitchFamily="34" charset="0"/>
              </a:rPr>
            </a:br>
            <a:r>
              <a:rPr lang="en-NZ" sz="1200">
                <a:solidFill>
                  <a:srgbClr val="136B99"/>
                </a:solidFill>
                <a:latin typeface="Arial" panose="020B0604020202020204" pitchFamily="34" charset="0"/>
                <a:cs typeface="Arial" panose="020B0604020202020204" pitchFamily="34" charset="0"/>
              </a:rPr>
              <a:t>regional council areas, 2022-23</a:t>
            </a:r>
          </a:p>
        </c:rich>
      </c:tx>
      <c:overlay val="0"/>
    </c:title>
    <c:autoTitleDeleted val="0"/>
    <c:plotArea>
      <c:layout/>
      <c:barChart>
        <c:barDir val="bar"/>
        <c:grouping val="stacked"/>
        <c:varyColors val="0"/>
        <c:ser>
          <c:idx val="0"/>
          <c:order val="0"/>
          <c:tx>
            <c:v>Natural increase</c:v>
          </c:tx>
          <c:invertIfNegative val="0"/>
          <c:cat>
            <c:strRef>
              <c:f>'4. RCs, compts of change'!$A$4:$A$19</c:f>
              <c:strCache>
                <c:ptCount val="16"/>
                <c:pt idx="0">
                  <c:v>Northland</c:v>
                </c:pt>
                <c:pt idx="1">
                  <c:v>Auckland</c:v>
                </c:pt>
                <c:pt idx="2">
                  <c:v>Waikato</c:v>
                </c:pt>
                <c:pt idx="3">
                  <c:v>Bay of Plenty</c:v>
                </c:pt>
                <c:pt idx="4">
                  <c:v>Gisborne</c:v>
                </c:pt>
                <c:pt idx="5">
                  <c:v>Hawke's Bay</c:v>
                </c:pt>
                <c:pt idx="6">
                  <c:v>Taranaki</c:v>
                </c:pt>
                <c:pt idx="7">
                  <c:v>Manawatu-Wanganui</c:v>
                </c:pt>
                <c:pt idx="8">
                  <c:v>Wellington</c:v>
                </c:pt>
                <c:pt idx="9">
                  <c:v>Tasman</c:v>
                </c:pt>
                <c:pt idx="10">
                  <c:v>Nelson</c:v>
                </c:pt>
                <c:pt idx="11">
                  <c:v>Marlborough</c:v>
                </c:pt>
                <c:pt idx="12">
                  <c:v>West Coast</c:v>
                </c:pt>
                <c:pt idx="13">
                  <c:v>Canterbury</c:v>
                </c:pt>
                <c:pt idx="14">
                  <c:v>Otago</c:v>
                </c:pt>
                <c:pt idx="15">
                  <c:v>Southland</c:v>
                </c:pt>
              </c:strCache>
            </c:strRef>
          </c:cat>
          <c:val>
            <c:numRef>
              <c:f>'4. RCs, compts of change'!$F$4:$F$19</c:f>
              <c:numCache>
                <c:formatCode>#,##0</c:formatCode>
                <c:ptCount val="16"/>
                <c:pt idx="0">
                  <c:v>360</c:v>
                </c:pt>
                <c:pt idx="1">
                  <c:v>10400</c:v>
                </c:pt>
                <c:pt idx="2">
                  <c:v>2300</c:v>
                </c:pt>
                <c:pt idx="3">
                  <c:v>990</c:v>
                </c:pt>
                <c:pt idx="4">
                  <c:v>270</c:v>
                </c:pt>
                <c:pt idx="5">
                  <c:v>350</c:v>
                </c:pt>
                <c:pt idx="6">
                  <c:v>340</c:v>
                </c:pt>
                <c:pt idx="7">
                  <c:v>410</c:v>
                </c:pt>
                <c:pt idx="8">
                  <c:v>1600</c:v>
                </c:pt>
                <c:pt idx="9">
                  <c:v>60</c:v>
                </c:pt>
                <c:pt idx="10">
                  <c:v>-100</c:v>
                </c:pt>
                <c:pt idx="11">
                  <c:v>-10</c:v>
                </c:pt>
                <c:pt idx="12">
                  <c:v>-40</c:v>
                </c:pt>
                <c:pt idx="13">
                  <c:v>1900</c:v>
                </c:pt>
                <c:pt idx="14">
                  <c:v>210</c:v>
                </c:pt>
                <c:pt idx="15">
                  <c:v>130</c:v>
                </c:pt>
              </c:numCache>
            </c:numRef>
          </c:val>
          <c:extLst>
            <c:ext xmlns:c16="http://schemas.microsoft.com/office/drawing/2014/chart" uri="{C3380CC4-5D6E-409C-BE32-E72D297353CC}">
              <c16:uniqueId val="{00000000-092E-49C2-8EEC-59E5E22E9A25}"/>
            </c:ext>
          </c:extLst>
        </c:ser>
        <c:ser>
          <c:idx val="1"/>
          <c:order val="1"/>
          <c:tx>
            <c:v>Net internal migration</c:v>
          </c:tx>
          <c:invertIfNegative val="0"/>
          <c:cat>
            <c:strRef>
              <c:f>'4. RCs, compts of change'!$A$4:$A$19</c:f>
              <c:strCache>
                <c:ptCount val="16"/>
                <c:pt idx="0">
                  <c:v>Northland</c:v>
                </c:pt>
                <c:pt idx="1">
                  <c:v>Auckland</c:v>
                </c:pt>
                <c:pt idx="2">
                  <c:v>Waikato</c:v>
                </c:pt>
                <c:pt idx="3">
                  <c:v>Bay of Plenty</c:v>
                </c:pt>
                <c:pt idx="4">
                  <c:v>Gisborne</c:v>
                </c:pt>
                <c:pt idx="5">
                  <c:v>Hawke's Bay</c:v>
                </c:pt>
                <c:pt idx="6">
                  <c:v>Taranaki</c:v>
                </c:pt>
                <c:pt idx="7">
                  <c:v>Manawatu-Wanganui</c:v>
                </c:pt>
                <c:pt idx="8">
                  <c:v>Wellington</c:v>
                </c:pt>
                <c:pt idx="9">
                  <c:v>Tasman</c:v>
                </c:pt>
                <c:pt idx="10">
                  <c:v>Nelson</c:v>
                </c:pt>
                <c:pt idx="11">
                  <c:v>Marlborough</c:v>
                </c:pt>
                <c:pt idx="12">
                  <c:v>West Coast</c:v>
                </c:pt>
                <c:pt idx="13">
                  <c:v>Canterbury</c:v>
                </c:pt>
                <c:pt idx="14">
                  <c:v>Otago</c:v>
                </c:pt>
                <c:pt idx="15">
                  <c:v>Southland</c:v>
                </c:pt>
              </c:strCache>
            </c:strRef>
          </c:cat>
          <c:val>
            <c:numRef>
              <c:f>'4. RCs, compts of change'!$X$4:$X$19</c:f>
              <c:numCache>
                <c:formatCode>#,##0</c:formatCode>
                <c:ptCount val="16"/>
                <c:pt idx="0">
                  <c:v>1700</c:v>
                </c:pt>
                <c:pt idx="1">
                  <c:v>-11200</c:v>
                </c:pt>
                <c:pt idx="2">
                  <c:v>2600</c:v>
                </c:pt>
                <c:pt idx="3">
                  <c:v>1700</c:v>
                </c:pt>
                <c:pt idx="4">
                  <c:v>-170</c:v>
                </c:pt>
                <c:pt idx="5">
                  <c:v>240</c:v>
                </c:pt>
                <c:pt idx="6">
                  <c:v>210</c:v>
                </c:pt>
                <c:pt idx="7">
                  <c:v>340</c:v>
                </c:pt>
                <c:pt idx="8">
                  <c:v>-490</c:v>
                </c:pt>
                <c:pt idx="9">
                  <c:v>600</c:v>
                </c:pt>
                <c:pt idx="10">
                  <c:v>-120</c:v>
                </c:pt>
                <c:pt idx="11">
                  <c:v>180</c:v>
                </c:pt>
                <c:pt idx="12">
                  <c:v>-140</c:v>
                </c:pt>
                <c:pt idx="13">
                  <c:v>3000</c:v>
                </c:pt>
                <c:pt idx="14">
                  <c:v>1800</c:v>
                </c:pt>
                <c:pt idx="15">
                  <c:v>-320</c:v>
                </c:pt>
              </c:numCache>
            </c:numRef>
          </c:val>
          <c:extLst>
            <c:ext xmlns:c16="http://schemas.microsoft.com/office/drawing/2014/chart" uri="{C3380CC4-5D6E-409C-BE32-E72D297353CC}">
              <c16:uniqueId val="{00000001-092E-49C2-8EEC-59E5E22E9A25}"/>
            </c:ext>
          </c:extLst>
        </c:ser>
        <c:ser>
          <c:idx val="2"/>
          <c:order val="2"/>
          <c:tx>
            <c:v>Net international migration </c:v>
          </c:tx>
          <c:invertIfNegative val="0"/>
          <c:val>
            <c:numRef>
              <c:f>'4. RCs, compts of change'!$R$4:$R$19</c:f>
              <c:numCache>
                <c:formatCode>#,##0</c:formatCode>
                <c:ptCount val="16"/>
                <c:pt idx="0">
                  <c:v>740</c:v>
                </c:pt>
                <c:pt idx="1">
                  <c:v>47800</c:v>
                </c:pt>
                <c:pt idx="2">
                  <c:v>6700</c:v>
                </c:pt>
                <c:pt idx="3">
                  <c:v>4600</c:v>
                </c:pt>
                <c:pt idx="4">
                  <c:v>540</c:v>
                </c:pt>
                <c:pt idx="5">
                  <c:v>1400</c:v>
                </c:pt>
                <c:pt idx="6">
                  <c:v>760</c:v>
                </c:pt>
                <c:pt idx="7">
                  <c:v>2600</c:v>
                </c:pt>
                <c:pt idx="8">
                  <c:v>5700</c:v>
                </c:pt>
                <c:pt idx="9">
                  <c:v>70</c:v>
                </c:pt>
                <c:pt idx="10">
                  <c:v>900</c:v>
                </c:pt>
                <c:pt idx="11">
                  <c:v>480</c:v>
                </c:pt>
                <c:pt idx="12">
                  <c:v>310</c:v>
                </c:pt>
                <c:pt idx="13">
                  <c:v>8000</c:v>
                </c:pt>
                <c:pt idx="14">
                  <c:v>4600</c:v>
                </c:pt>
                <c:pt idx="15">
                  <c:v>1600</c:v>
                </c:pt>
              </c:numCache>
            </c:numRef>
          </c:val>
          <c:extLst>
            <c:ext xmlns:c16="http://schemas.microsoft.com/office/drawing/2014/chart" uri="{C3380CC4-5D6E-409C-BE32-E72D297353CC}">
              <c16:uniqueId val="{00000000-66B7-49B9-A1AF-04F431D97161}"/>
            </c:ext>
          </c:extLst>
        </c:ser>
        <c:dLbls>
          <c:showLegendKey val="0"/>
          <c:showVal val="0"/>
          <c:showCatName val="0"/>
          <c:showSerName val="0"/>
          <c:showPercent val="0"/>
          <c:showBubbleSize val="0"/>
        </c:dLbls>
        <c:gapWidth val="150"/>
        <c:overlap val="100"/>
        <c:axId val="-487724672"/>
        <c:axId val="-487723040"/>
      </c:barChart>
      <c:catAx>
        <c:axId val="-487724672"/>
        <c:scaling>
          <c:orientation val="maxMin"/>
        </c:scaling>
        <c:delete val="0"/>
        <c:axPos val="l"/>
        <c:numFmt formatCode="General" sourceLinked="0"/>
        <c:majorTickMark val="out"/>
        <c:minorTickMark val="none"/>
        <c:tickLblPos val="low"/>
        <c:txPr>
          <a:bodyPr/>
          <a:lstStyle/>
          <a:p>
            <a:pPr>
              <a:defRPr sz="800">
                <a:latin typeface="Arial" panose="020B0604020202020204" pitchFamily="34" charset="0"/>
                <a:cs typeface="Arial" panose="020B0604020202020204" pitchFamily="34" charset="0"/>
              </a:defRPr>
            </a:pPr>
            <a:endParaRPr lang="en-US"/>
          </a:p>
        </c:txPr>
        <c:crossAx val="-487723040"/>
        <c:crosses val="autoZero"/>
        <c:auto val="1"/>
        <c:lblAlgn val="ctr"/>
        <c:lblOffset val="100"/>
        <c:noMultiLvlLbl val="0"/>
      </c:catAx>
      <c:valAx>
        <c:axId val="-487723040"/>
        <c:scaling>
          <c:orientation val="minMax"/>
        </c:scaling>
        <c:delete val="0"/>
        <c:axPos val="t"/>
        <c:majorGridlines/>
        <c:title>
          <c:tx>
            <c:rich>
              <a:bodyPr/>
              <a:lstStyle/>
              <a:p>
                <a:pPr>
                  <a:defRPr/>
                </a:pPr>
                <a:r>
                  <a:rPr lang="en-US" b="0">
                    <a:solidFill>
                      <a:srgbClr val="136B99"/>
                    </a:solidFill>
                    <a:latin typeface="Arial" panose="020B0604020202020204" pitchFamily="34" charset="0"/>
                    <a:cs typeface="Arial" panose="020B0604020202020204" pitchFamily="34" charset="0"/>
                  </a:rPr>
                  <a:t>Number of people</a:t>
                </a:r>
              </a:p>
            </c:rich>
          </c:tx>
          <c:overlay val="0"/>
        </c:title>
        <c:numFmt formatCode="#,##0" sourceLinked="1"/>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en-US"/>
          </a:p>
        </c:txPr>
        <c:crossAx val="-487724672"/>
        <c:crosses val="autoZero"/>
        <c:crossBetween val="between"/>
      </c:valAx>
    </c:plotArea>
    <c:legend>
      <c:legendPos val="r"/>
      <c:layout>
        <c:manualLayout>
          <c:xMode val="edge"/>
          <c:yMode val="edge"/>
          <c:x val="0.69786538246368535"/>
          <c:y val="0.60492338694223335"/>
          <c:w val="0.13706220827860841"/>
          <c:h val="0.14684977547590844"/>
        </c:manualLayout>
      </c:layout>
      <c:overlay val="1"/>
      <c:spPr>
        <a:solidFill>
          <a:schemeClr val="bg1"/>
        </a:solidFill>
      </c:spPr>
      <c:txPr>
        <a:bodyPr/>
        <a:lstStyle/>
        <a:p>
          <a:pPr>
            <a:defRPr sz="900">
              <a:latin typeface="Arial" panose="020B0604020202020204" pitchFamily="34" charset="0"/>
              <a:cs typeface="Arial" panose="020B0604020202020204" pitchFamily="34" charset="0"/>
            </a:defRPr>
          </a:pPr>
          <a:endParaRPr lang="en-US"/>
        </a:p>
      </c:txPr>
    </c:legend>
    <c:plotVisOnly val="1"/>
    <c:dispBlanksAs val="gap"/>
    <c:showDLblsOverMax val="0"/>
  </c:chart>
  <c:spPr>
    <a:ln w="19050">
      <a:solidFill>
        <a:srgbClr val="136B99">
          <a:alpha val="87000"/>
        </a:srgbClr>
      </a:solid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200" b="1" i="0" u="none" strike="noStrike" kern="1200" spc="0" baseline="0">
                <a:solidFill>
                  <a:srgbClr val="136B99"/>
                </a:solidFill>
                <a:latin typeface="Arial" panose="020B0604020202020204" pitchFamily="34" charset="0"/>
                <a:ea typeface="+mn-ea"/>
                <a:cs typeface="Arial" panose="020B0604020202020204" pitchFamily="34" charset="0"/>
              </a:defRPr>
            </a:pPr>
            <a:r>
              <a:rPr lang="en-US" sz="1200" b="1" i="0" u="none" strike="noStrike" kern="1200" baseline="0">
                <a:solidFill>
                  <a:srgbClr val="136B99"/>
                </a:solidFill>
                <a:latin typeface="Arial" panose="020B0604020202020204" pitchFamily="34" charset="0"/>
                <a:ea typeface="+mn-ea"/>
                <a:cs typeface="Arial" panose="020B0604020202020204" pitchFamily="34" charset="0"/>
              </a:rPr>
              <a:t>Components of Canterbury population change 2019-2022 (year ended 30 June) </a:t>
            </a:r>
          </a:p>
        </c:rich>
      </c:tx>
      <c:layout>
        <c:manualLayout>
          <c:xMode val="edge"/>
          <c:yMode val="edge"/>
          <c:x val="0.13200118336937774"/>
          <c:y val="3.2351247943021043E-2"/>
        </c:manualLayout>
      </c:layout>
      <c:overlay val="0"/>
      <c:spPr>
        <a:noFill/>
        <a:ln>
          <a:noFill/>
        </a:ln>
        <a:effectLst/>
      </c:spPr>
      <c:txPr>
        <a:bodyPr rot="0" spcFirstLastPara="1" vertOverflow="ellipsis" vert="horz" wrap="square" anchor="ctr" anchorCtr="1"/>
        <a:lstStyle/>
        <a:p>
          <a:pPr algn="ctr" rtl="0">
            <a:defRPr lang="en-US" sz="1200" b="1" i="0" u="none" strike="noStrike" kern="1200" spc="0" baseline="0">
              <a:solidFill>
                <a:srgbClr val="136B99"/>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stacked"/>
        <c:varyColors val="0"/>
        <c:ser>
          <c:idx val="0"/>
          <c:order val="0"/>
          <c:tx>
            <c:v>Natural increase</c:v>
          </c:tx>
          <c:spPr>
            <a:solidFill>
              <a:schemeClr val="accent1"/>
            </a:solidFill>
            <a:ln>
              <a:noFill/>
            </a:ln>
            <a:effectLst/>
          </c:spPr>
          <c:invertIfNegative val="0"/>
          <c:cat>
            <c:strRef>
              <c:f>'4. RCs, compts of change'!$B$3:$F$3</c:f>
              <c:strCache>
                <c:ptCount val="5"/>
                <c:pt idx="0">
                  <c:v>2019</c:v>
                </c:pt>
                <c:pt idx="1">
                  <c:v>2020</c:v>
                </c:pt>
                <c:pt idx="2">
                  <c:v>2021</c:v>
                </c:pt>
                <c:pt idx="3">
                  <c:v>2022P</c:v>
                </c:pt>
                <c:pt idx="4">
                  <c:v>2023P</c:v>
                </c:pt>
              </c:strCache>
            </c:strRef>
          </c:cat>
          <c:val>
            <c:numRef>
              <c:f>'4. RCs, compts of change'!$B$17:$F$17</c:f>
              <c:numCache>
                <c:formatCode>#,##0</c:formatCode>
                <c:ptCount val="5"/>
                <c:pt idx="0">
                  <c:v>2700</c:v>
                </c:pt>
                <c:pt idx="1">
                  <c:v>2500</c:v>
                </c:pt>
                <c:pt idx="2">
                  <c:v>2900</c:v>
                </c:pt>
                <c:pt idx="3">
                  <c:v>2300</c:v>
                </c:pt>
                <c:pt idx="4">
                  <c:v>1900</c:v>
                </c:pt>
              </c:numCache>
            </c:numRef>
          </c:val>
          <c:extLst>
            <c:ext xmlns:c16="http://schemas.microsoft.com/office/drawing/2014/chart" uri="{C3380CC4-5D6E-409C-BE32-E72D297353CC}">
              <c16:uniqueId val="{00000000-E95E-4313-A5C7-DAD49F0540D2}"/>
            </c:ext>
          </c:extLst>
        </c:ser>
        <c:ser>
          <c:idx val="1"/>
          <c:order val="1"/>
          <c:tx>
            <c:v>Net migration </c:v>
          </c:tx>
          <c:spPr>
            <a:solidFill>
              <a:schemeClr val="accent2"/>
            </a:solidFill>
            <a:ln>
              <a:noFill/>
            </a:ln>
            <a:effectLst/>
          </c:spPr>
          <c:invertIfNegative val="0"/>
          <c:cat>
            <c:strRef>
              <c:f>'4. RCs, compts of change'!$B$3:$F$3</c:f>
              <c:strCache>
                <c:ptCount val="5"/>
                <c:pt idx="0">
                  <c:v>2019</c:v>
                </c:pt>
                <c:pt idx="1">
                  <c:v>2020</c:v>
                </c:pt>
                <c:pt idx="2">
                  <c:v>2021</c:v>
                </c:pt>
                <c:pt idx="3">
                  <c:v>2022P</c:v>
                </c:pt>
                <c:pt idx="4">
                  <c:v>2023P</c:v>
                </c:pt>
              </c:strCache>
            </c:strRef>
          </c:cat>
          <c:val>
            <c:numRef>
              <c:f>'4. RCs, compts of change'!$H$17:$L$17</c:f>
              <c:numCache>
                <c:formatCode>#,##0</c:formatCode>
                <c:ptCount val="5"/>
                <c:pt idx="0">
                  <c:v>6200</c:v>
                </c:pt>
                <c:pt idx="1">
                  <c:v>9800</c:v>
                </c:pt>
                <c:pt idx="2">
                  <c:v>2000</c:v>
                </c:pt>
                <c:pt idx="3">
                  <c:v>2200</c:v>
                </c:pt>
                <c:pt idx="4">
                  <c:v>11000</c:v>
                </c:pt>
              </c:numCache>
            </c:numRef>
          </c:val>
          <c:extLst>
            <c:ext xmlns:c16="http://schemas.microsoft.com/office/drawing/2014/chart" uri="{C3380CC4-5D6E-409C-BE32-E72D297353CC}">
              <c16:uniqueId val="{00000001-E95E-4313-A5C7-DAD49F0540D2}"/>
            </c:ext>
          </c:extLst>
        </c:ser>
        <c:dLbls>
          <c:showLegendKey val="0"/>
          <c:showVal val="0"/>
          <c:showCatName val="0"/>
          <c:showSerName val="0"/>
          <c:showPercent val="0"/>
          <c:showBubbleSize val="0"/>
        </c:dLbls>
        <c:gapWidth val="150"/>
        <c:overlap val="100"/>
        <c:axId val="303628639"/>
        <c:axId val="1229921743"/>
      </c:barChart>
      <c:catAx>
        <c:axId val="303628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n-US" sz="8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229921743"/>
        <c:crosses val="autoZero"/>
        <c:auto val="1"/>
        <c:lblAlgn val="ctr"/>
        <c:lblOffset val="100"/>
        <c:noMultiLvlLbl val="0"/>
      </c:catAx>
      <c:valAx>
        <c:axId val="1229921743"/>
        <c:scaling>
          <c:orientation val="minMax"/>
          <c:max val="140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lang="en-US" sz="8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303628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lang="en-US" sz="10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19050" cap="flat" cmpd="sng" algn="ctr">
      <a:solidFill>
        <a:schemeClr val="accent1"/>
      </a:solidFill>
      <a:round/>
    </a:ln>
    <a:effectLst/>
  </c:spPr>
  <c:txPr>
    <a:bodyPr/>
    <a:lstStyle/>
    <a:p>
      <a:pPr>
        <a:defRPr lang="en-US" sz="1000" b="0" i="0" u="none" strike="noStrike" kern="1200" baseline="0">
          <a:solidFill>
            <a:schemeClr val="tx1"/>
          </a:solidFill>
          <a:latin typeface="+mn-lt"/>
          <a:ea typeface="+mn-ea"/>
          <a:cs typeface="+mn-cs"/>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NZ" sz="1200">
                <a:solidFill>
                  <a:srgbClr val="136B99"/>
                </a:solidFill>
                <a:latin typeface="Arial" panose="020B0604020202020204" pitchFamily="34" charset="0"/>
                <a:cs typeface="Arial" panose="020B0604020202020204" pitchFamily="34" charset="0"/>
              </a:rPr>
              <a:t>Estimated resident</a:t>
            </a:r>
            <a:r>
              <a:rPr lang="en-NZ" sz="1200" baseline="0">
                <a:solidFill>
                  <a:srgbClr val="136B99"/>
                </a:solidFill>
                <a:latin typeface="Arial" panose="020B0604020202020204" pitchFamily="34" charset="0"/>
                <a:cs typeface="Arial" panose="020B0604020202020204" pitchFamily="34" charset="0"/>
              </a:rPr>
              <a:t> population as at 30 June 2013, 2018, 2023, as per cent of </a:t>
            </a:r>
            <a:br>
              <a:rPr lang="en-NZ" sz="1200" baseline="0">
                <a:solidFill>
                  <a:srgbClr val="136B99"/>
                </a:solidFill>
                <a:latin typeface="Arial" panose="020B0604020202020204" pitchFamily="34" charset="0"/>
                <a:cs typeface="Arial" panose="020B0604020202020204" pitchFamily="34" charset="0"/>
              </a:rPr>
            </a:br>
            <a:r>
              <a:rPr lang="en-NZ" sz="1200" baseline="0">
                <a:solidFill>
                  <a:srgbClr val="136B99"/>
                </a:solidFill>
                <a:latin typeface="Arial" panose="020B0604020202020204" pitchFamily="34" charset="0"/>
                <a:cs typeface="Arial" panose="020B0604020202020204" pitchFamily="34" charset="0"/>
              </a:rPr>
              <a:t>total population, Canterbury region</a:t>
            </a:r>
          </a:p>
        </c:rich>
      </c:tx>
      <c:overlay val="0"/>
      <c:spPr>
        <a:noFill/>
      </c:spPr>
    </c:title>
    <c:autoTitleDeleted val="0"/>
    <c:plotArea>
      <c:layout/>
      <c:barChart>
        <c:barDir val="bar"/>
        <c:grouping val="clustered"/>
        <c:varyColors val="0"/>
        <c:ser>
          <c:idx val="0"/>
          <c:order val="0"/>
          <c:tx>
            <c:v>2013</c:v>
          </c:tx>
          <c:invertIfNegative val="0"/>
          <c:cat>
            <c:strRef>
              <c:f>'5. TAs'!$A$23:$A$33</c:f>
              <c:strCache>
                <c:ptCount val="11"/>
                <c:pt idx="0">
                  <c:v>Kaikōura District</c:v>
                </c:pt>
                <c:pt idx="1">
                  <c:v>Hurunui District</c:v>
                </c:pt>
                <c:pt idx="2">
                  <c:v>Waimakariri District</c:v>
                </c:pt>
                <c:pt idx="3">
                  <c:v>Christchurch City</c:v>
                </c:pt>
                <c:pt idx="4">
                  <c:v>Selwyn District</c:v>
                </c:pt>
                <c:pt idx="5">
                  <c:v>Ashburton District</c:v>
                </c:pt>
                <c:pt idx="6">
                  <c:v>Timaru District</c:v>
                </c:pt>
                <c:pt idx="7">
                  <c:v>Mackenzie District</c:v>
                </c:pt>
                <c:pt idx="8">
                  <c:v>Waimate District</c:v>
                </c:pt>
                <c:pt idx="9">
                  <c:v>Waitaki Area Units in Canterbury</c:v>
                </c:pt>
                <c:pt idx="10">
                  <c:v>Total 'greater Christchurch' </c:v>
                </c:pt>
              </c:strCache>
            </c:strRef>
          </c:cat>
          <c:val>
            <c:numRef>
              <c:f>'5. TAs'!$I$23:$I$33</c:f>
              <c:numCache>
                <c:formatCode>0.0%</c:formatCode>
                <c:ptCount val="11"/>
                <c:pt idx="0">
                  <c:v>6.4665127020785218E-3</c:v>
                </c:pt>
                <c:pt idx="1">
                  <c:v>2.1318173743116006E-2</c:v>
                </c:pt>
                <c:pt idx="2">
                  <c:v>9.2911707230413934E-2</c:v>
                </c:pt>
                <c:pt idx="3">
                  <c:v>0.63368271451412328</c:v>
                </c:pt>
                <c:pt idx="4">
                  <c:v>8.2963226150293126E-2</c:v>
                </c:pt>
                <c:pt idx="5">
                  <c:v>5.7381417658553917E-2</c:v>
                </c:pt>
                <c:pt idx="6">
                  <c:v>8.065375732812223E-2</c:v>
                </c:pt>
                <c:pt idx="7">
                  <c:v>7.6390122579499025E-3</c:v>
                </c:pt>
                <c:pt idx="8">
                  <c:v>1.3874578077811334E-2</c:v>
                </c:pt>
                <c:pt idx="9">
                  <c:v>3.0023094688221711E-3</c:v>
                </c:pt>
                <c:pt idx="10">
                  <c:v>0.80955764789483031</c:v>
                </c:pt>
              </c:numCache>
            </c:numRef>
          </c:val>
          <c:extLst>
            <c:ext xmlns:c16="http://schemas.microsoft.com/office/drawing/2014/chart" uri="{C3380CC4-5D6E-409C-BE32-E72D297353CC}">
              <c16:uniqueId val="{00000000-78D9-4219-9C29-BFA7B8965060}"/>
            </c:ext>
          </c:extLst>
        </c:ser>
        <c:ser>
          <c:idx val="1"/>
          <c:order val="1"/>
          <c:tx>
            <c:v>2018</c:v>
          </c:tx>
          <c:invertIfNegative val="0"/>
          <c:cat>
            <c:strRef>
              <c:f>'5. TAs'!$A$23:$A$33</c:f>
              <c:strCache>
                <c:ptCount val="11"/>
                <c:pt idx="0">
                  <c:v>Kaikōura District</c:v>
                </c:pt>
                <c:pt idx="1">
                  <c:v>Hurunui District</c:v>
                </c:pt>
                <c:pt idx="2">
                  <c:v>Waimakariri District</c:v>
                </c:pt>
                <c:pt idx="3">
                  <c:v>Christchurch City</c:v>
                </c:pt>
                <c:pt idx="4">
                  <c:v>Selwyn District</c:v>
                </c:pt>
                <c:pt idx="5">
                  <c:v>Ashburton District</c:v>
                </c:pt>
                <c:pt idx="6">
                  <c:v>Timaru District</c:v>
                </c:pt>
                <c:pt idx="7">
                  <c:v>Mackenzie District</c:v>
                </c:pt>
                <c:pt idx="8">
                  <c:v>Waimate District</c:v>
                </c:pt>
                <c:pt idx="9">
                  <c:v>Waitaki Area Units in Canterbury</c:v>
                </c:pt>
                <c:pt idx="10">
                  <c:v>Total 'greater Christchurch' </c:v>
                </c:pt>
              </c:strCache>
            </c:strRef>
          </c:cat>
          <c:val>
            <c:numRef>
              <c:f>'5. TAs'!$N$23:$N$33</c:f>
              <c:numCache>
                <c:formatCode>0.0%</c:formatCode>
                <c:ptCount val="11"/>
                <c:pt idx="0">
                  <c:v>6.5189466923570973E-3</c:v>
                </c:pt>
                <c:pt idx="1">
                  <c:v>2.0793192035966603E-2</c:v>
                </c:pt>
                <c:pt idx="2">
                  <c:v>9.8426461143224148E-2</c:v>
                </c:pt>
                <c:pt idx="3">
                  <c:v>0.61624919717405269</c:v>
                </c:pt>
                <c:pt idx="4">
                  <c:v>0.10163776493256262</c:v>
                </c:pt>
                <c:pt idx="5">
                  <c:v>5.5555555555555552E-2</c:v>
                </c:pt>
                <c:pt idx="6">
                  <c:v>7.6429030186255617E-2</c:v>
                </c:pt>
                <c:pt idx="7">
                  <c:v>8.1888246628131021E-3</c:v>
                </c:pt>
                <c:pt idx="8">
                  <c:v>1.3037893384714195E-2</c:v>
                </c:pt>
                <c:pt idx="9">
                  <c:v>2.9062299293513166E-3</c:v>
                </c:pt>
                <c:pt idx="10">
                  <c:v>0.81631342324983946</c:v>
                </c:pt>
              </c:numCache>
            </c:numRef>
          </c:val>
          <c:extLst>
            <c:ext xmlns:c16="http://schemas.microsoft.com/office/drawing/2014/chart" uri="{C3380CC4-5D6E-409C-BE32-E72D297353CC}">
              <c16:uniqueId val="{00000001-78D9-4219-9C29-BFA7B8965060}"/>
            </c:ext>
          </c:extLst>
        </c:ser>
        <c:ser>
          <c:idx val="2"/>
          <c:order val="2"/>
          <c:tx>
            <c:strRef>
              <c:f>'5. TAs'!$S$22</c:f>
              <c:strCache>
                <c:ptCount val="1"/>
                <c:pt idx="0">
                  <c:v>2023</c:v>
                </c:pt>
              </c:strCache>
            </c:strRef>
          </c:tx>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'5. TAs'!$S$23:$S$33</c:f>
              <c:numCache>
                <c:formatCode>0.0%</c:formatCode>
                <c:ptCount val="11"/>
                <c:pt idx="0">
                  <c:v>6.3484916704187305E-3</c:v>
                </c:pt>
                <c:pt idx="1">
                  <c:v>2.0711391265195857E-2</c:v>
                </c:pt>
                <c:pt idx="2">
                  <c:v>0.10355695632597929</c:v>
                </c:pt>
                <c:pt idx="3">
                  <c:v>0.5946270448746811</c:v>
                </c:pt>
                <c:pt idx="4">
                  <c:v>0.1220171094101756</c:v>
                </c:pt>
                <c:pt idx="5">
                  <c:v>5.5230376707188951E-2</c:v>
                </c:pt>
                <c:pt idx="6">
                  <c:v>7.3390364700585325E-2</c:v>
                </c:pt>
                <c:pt idx="7">
                  <c:v>8.5396968332582916E-3</c:v>
                </c:pt>
                <c:pt idx="8">
                  <c:v>1.2606933813597478E-2</c:v>
                </c:pt>
                <c:pt idx="9">
                  <c:v>3.0616839261593878E-3</c:v>
                </c:pt>
                <c:pt idx="10">
                  <c:v>0.820201110610836</c:v>
                </c:pt>
              </c:numCache>
            </c:numRef>
          </c:val>
          <c:extLst>
            <c:ext xmlns:c16="http://schemas.microsoft.com/office/drawing/2014/chart" uri="{C3380CC4-5D6E-409C-BE32-E72D297353CC}">
              <c16:uniqueId val="{00000000-42A6-4007-BD01-742FACFF9D5B}"/>
            </c:ext>
          </c:extLst>
        </c:ser>
        <c:dLbls>
          <c:showLegendKey val="0"/>
          <c:showVal val="0"/>
          <c:showCatName val="0"/>
          <c:showSerName val="0"/>
          <c:showPercent val="0"/>
          <c:showBubbleSize val="0"/>
        </c:dLbls>
        <c:gapWidth val="150"/>
        <c:axId val="-487716512"/>
        <c:axId val="-487719232"/>
      </c:barChart>
      <c:catAx>
        <c:axId val="-487716512"/>
        <c:scaling>
          <c:orientation val="maxMin"/>
        </c:scaling>
        <c:delete val="0"/>
        <c:axPos val="l"/>
        <c:numFmt formatCode="General"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en-US"/>
          </a:p>
        </c:txPr>
        <c:crossAx val="-487719232"/>
        <c:crosses val="autoZero"/>
        <c:auto val="1"/>
        <c:lblAlgn val="ctr"/>
        <c:lblOffset val="100"/>
        <c:noMultiLvlLbl val="0"/>
      </c:catAx>
      <c:valAx>
        <c:axId val="-487719232"/>
        <c:scaling>
          <c:orientation val="minMax"/>
          <c:max val="0.85000000000000009"/>
          <c:min val="0"/>
        </c:scaling>
        <c:delete val="0"/>
        <c:axPos val="t"/>
        <c:majorGridlines/>
        <c:minorGridlines>
          <c:spPr>
            <a:ln>
              <a:noFill/>
            </a:ln>
          </c:spPr>
        </c:minorGridlines>
        <c:title>
          <c:tx>
            <c:rich>
              <a:bodyPr/>
              <a:lstStyle/>
              <a:p>
                <a:pPr>
                  <a:defRPr/>
                </a:pPr>
                <a:r>
                  <a:rPr lang="en-US" b="0">
                    <a:solidFill>
                      <a:srgbClr val="136B99"/>
                    </a:solidFill>
                    <a:latin typeface="Arial" panose="020B0604020202020204" pitchFamily="34" charset="0"/>
                    <a:cs typeface="Arial" panose="020B0604020202020204" pitchFamily="34" charset="0"/>
                  </a:rPr>
                  <a:t>Per cent of total estimated resident population</a:t>
                </a:r>
              </a:p>
            </c:rich>
          </c:tx>
          <c:overlay val="0"/>
        </c:title>
        <c:numFmt formatCode="0%" sourceLinked="0"/>
        <c:majorTickMark val="out"/>
        <c:minorTickMark val="none"/>
        <c:tickLblPos val="high"/>
        <c:txPr>
          <a:bodyPr/>
          <a:lstStyle/>
          <a:p>
            <a:pPr>
              <a:defRPr sz="800">
                <a:latin typeface="Arial" panose="020B0604020202020204" pitchFamily="34" charset="0"/>
                <a:cs typeface="Arial" panose="020B0604020202020204" pitchFamily="34" charset="0"/>
              </a:defRPr>
            </a:pPr>
            <a:endParaRPr lang="en-US"/>
          </a:p>
        </c:txPr>
        <c:crossAx val="-487716512"/>
        <c:crosses val="autoZero"/>
        <c:crossBetween val="between"/>
      </c:valAx>
    </c:plotArea>
    <c:legend>
      <c:legendPos val="r"/>
      <c:layout>
        <c:manualLayout>
          <c:xMode val="edge"/>
          <c:yMode val="edge"/>
          <c:x val="0.84650379721446434"/>
          <c:y val="0.41785444058912363"/>
          <c:w val="6.8858410774202516E-2"/>
          <c:h val="0.14418656079139755"/>
        </c:manualLayout>
      </c:layout>
      <c:overlay val="1"/>
      <c:txPr>
        <a:bodyPr/>
        <a:lstStyle/>
        <a:p>
          <a:pPr>
            <a:defRPr sz="900">
              <a:latin typeface="Arial" panose="020B0604020202020204" pitchFamily="34" charset="0"/>
              <a:cs typeface="Arial" panose="020B0604020202020204" pitchFamily="34" charset="0"/>
            </a:defRPr>
          </a:pPr>
          <a:endParaRPr lang="en-US"/>
        </a:p>
      </c:txPr>
    </c:legend>
    <c:plotVisOnly val="1"/>
    <c:dispBlanksAs val="gap"/>
    <c:showDLblsOverMax val="0"/>
  </c:chart>
  <c:spPr>
    <a:ln w="19050">
      <a:solidFill>
        <a:schemeClr val="accent1"/>
      </a:solidFill>
    </a:ln>
  </c:sp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5.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drawing1.xml><?xml version="1.0" encoding="utf-8"?>
<xdr:wsDr xmlns:xdr="http://schemas.openxmlformats.org/drawingml/2006/spreadsheetDrawing" xmlns:a="http://schemas.openxmlformats.org/drawingml/2006/main">
  <xdr:twoCellAnchor>
    <xdr:from>
      <xdr:col>0</xdr:col>
      <xdr:colOff>171450</xdr:colOff>
      <xdr:row>0</xdr:row>
      <xdr:rowOff>147637</xdr:rowOff>
    </xdr:from>
    <xdr:to>
      <xdr:col>9</xdr:col>
      <xdr:colOff>479250</xdr:colOff>
      <xdr:row>24</xdr:row>
      <xdr:rowOff>124237</xdr:rowOff>
    </xdr:to>
    <xdr:graphicFrame macro="">
      <xdr:nvGraphicFramePr>
        <xdr:cNvPr id="2" name="Chart 3">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561975</xdr:colOff>
      <xdr:row>0</xdr:row>
      <xdr:rowOff>147637</xdr:rowOff>
    </xdr:from>
    <xdr:to>
      <xdr:col>19</xdr:col>
      <xdr:colOff>183975</xdr:colOff>
      <xdr:row>24</xdr:row>
      <xdr:rowOff>124237</xdr:rowOff>
    </xdr:to>
    <xdr:graphicFrame macro="">
      <xdr:nvGraphicFramePr>
        <xdr:cNvPr id="3" name="Chart 4">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161925</xdr:colOff>
      <xdr:row>25</xdr:row>
      <xdr:rowOff>57150</xdr:rowOff>
    </xdr:from>
    <xdr:to>
      <xdr:col>9</xdr:col>
      <xdr:colOff>469725</xdr:colOff>
      <xdr:row>49</xdr:row>
      <xdr:rowOff>33750</xdr:rowOff>
    </xdr:to>
    <xdr:graphicFrame macro="">
      <xdr:nvGraphicFramePr>
        <xdr:cNvPr id="4" name="Chart 3">
          <a:extLst>
            <a:ext uri="{FF2B5EF4-FFF2-40B4-BE49-F238E27FC236}">
              <a16:creationId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561975</xdr:colOff>
      <xdr:row>25</xdr:row>
      <xdr:rowOff>57150</xdr:rowOff>
    </xdr:from>
    <xdr:to>
      <xdr:col>19</xdr:col>
      <xdr:colOff>183975</xdr:colOff>
      <xdr:row>49</xdr:row>
      <xdr:rowOff>33750</xdr:rowOff>
    </xdr:to>
    <xdr:graphicFrame macro="">
      <xdr:nvGraphicFramePr>
        <xdr:cNvPr id="5" name="Chart 4">
          <a:extLst>
            <a:ext uri="{FF2B5EF4-FFF2-40B4-BE49-F238E27FC236}">
              <a16:creationId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148166</xdr:colOff>
      <xdr:row>32</xdr:row>
      <xdr:rowOff>8888</xdr:rowOff>
    </xdr:from>
    <xdr:to>
      <xdr:col>20</xdr:col>
      <xdr:colOff>0</xdr:colOff>
      <xdr:row>57</xdr:row>
      <xdr:rowOff>106519</xdr:rowOff>
    </xdr:to>
    <xdr:graphicFrame macro="">
      <xdr:nvGraphicFramePr>
        <xdr:cNvPr id="4" name="Chart 3">
          <a:extLst>
            <a:ext uri="{FF2B5EF4-FFF2-40B4-BE49-F238E27FC236}">
              <a16:creationId xmlns:a16="http://schemas.microsoft.com/office/drawing/2014/main" id="{3D1002BC-B119-42EC-8879-14A3714B08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20</xdr:col>
      <xdr:colOff>74084</xdr:colOff>
      <xdr:row>32</xdr:row>
      <xdr:rowOff>9524</xdr:rowOff>
    </xdr:from>
    <xdr:to>
      <xdr:col>27</xdr:col>
      <xdr:colOff>285219</xdr:colOff>
      <xdr:row>57</xdr:row>
      <xdr:rowOff>116044</xdr:rowOff>
    </xdr:to>
    <xdr:graphicFrame macro="">
      <xdr:nvGraphicFramePr>
        <xdr:cNvPr id="6" name="Chart 5">
          <a:extLst>
            <a:ext uri="{FF2B5EF4-FFF2-40B4-BE49-F238E27FC236}">
              <a16:creationId xmlns:a16="http://schemas.microsoft.com/office/drawing/2014/main" id="{F7009DA3-AD28-4446-A7F1-09289048906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144952</xdr:colOff>
      <xdr:row>25</xdr:row>
      <xdr:rowOff>86850</xdr:rowOff>
    </xdr:from>
    <xdr:to>
      <xdr:col>23</xdr:col>
      <xdr:colOff>0</xdr:colOff>
      <xdr:row>49</xdr:row>
      <xdr:rowOff>68572</xdr:rowOff>
    </xdr:to>
    <xdr:graphicFrame macro="">
      <xdr:nvGraphicFramePr>
        <xdr:cNvPr id="7" name="Chart 6">
          <a:extLst>
            <a:ext uri="{FF2B5EF4-FFF2-40B4-BE49-F238E27FC236}">
              <a16:creationId xmlns:a16="http://schemas.microsoft.com/office/drawing/2014/main" id="{00000000-0008-0000-04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173182</xdr:colOff>
      <xdr:row>50</xdr:row>
      <xdr:rowOff>28570</xdr:rowOff>
    </xdr:from>
    <xdr:to>
      <xdr:col>10</xdr:col>
      <xdr:colOff>360650</xdr:colOff>
      <xdr:row>74</xdr:row>
      <xdr:rowOff>34637</xdr:rowOff>
    </xdr:to>
    <xdr:graphicFrame macro="">
      <xdr:nvGraphicFramePr>
        <xdr:cNvPr id="9" name="Chart 8">
          <a:extLst>
            <a:ext uri="{FF2B5EF4-FFF2-40B4-BE49-F238E27FC236}">
              <a16:creationId xmlns:a16="http://schemas.microsoft.com/office/drawing/2014/main" id="{E67FDA31-602D-6AD2-9D6A-D93D285FBC6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219074</xdr:colOff>
      <xdr:row>1</xdr:row>
      <xdr:rowOff>19048</xdr:rowOff>
    </xdr:from>
    <xdr:to>
      <xdr:col>12</xdr:col>
      <xdr:colOff>190499</xdr:colOff>
      <xdr:row>28</xdr:row>
      <xdr:rowOff>105833</xdr:rowOff>
    </xdr:to>
    <xdr:graphicFrame macro="">
      <xdr:nvGraphicFramePr>
        <xdr:cNvPr id="2" name="Chart 1">
          <a:extLst>
            <a:ext uri="{FF2B5EF4-FFF2-40B4-BE49-F238E27FC236}">
              <a16:creationId xmlns:a16="http://schemas.microsoft.com/office/drawing/2014/main" id="{00000000-0008-0000-06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354013</xdr:colOff>
      <xdr:row>1</xdr:row>
      <xdr:rowOff>21167</xdr:rowOff>
    </xdr:from>
    <xdr:to>
      <xdr:col>23</xdr:col>
      <xdr:colOff>381000</xdr:colOff>
      <xdr:row>28</xdr:row>
      <xdr:rowOff>116417</xdr:rowOff>
    </xdr:to>
    <xdr:graphicFrame macro="">
      <xdr:nvGraphicFramePr>
        <xdr:cNvPr id="4" name="Chart 4">
          <a:extLst>
            <a:ext uri="{FF2B5EF4-FFF2-40B4-BE49-F238E27FC236}">
              <a16:creationId xmlns:a16="http://schemas.microsoft.com/office/drawing/2014/main" id="{75359B6A-42ED-4776-9411-9CA208984E6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611980</xdr:colOff>
      <xdr:row>25</xdr:row>
      <xdr:rowOff>95250</xdr:rowOff>
    </xdr:from>
    <xdr:to>
      <xdr:col>26</xdr:col>
      <xdr:colOff>361949</xdr:colOff>
      <xdr:row>53</xdr:row>
      <xdr:rowOff>154780</xdr:rowOff>
    </xdr:to>
    <xdr:graphicFrame macro="">
      <xdr:nvGraphicFramePr>
        <xdr:cNvPr id="4" name="Chart 3">
          <a:extLst>
            <a:ext uri="{FF2B5EF4-FFF2-40B4-BE49-F238E27FC236}">
              <a16:creationId xmlns:a16="http://schemas.microsoft.com/office/drawing/2014/main" id="{09FC5DB7-700D-4A1E-C039-061C831B10C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332846</xdr:colOff>
      <xdr:row>26</xdr:row>
      <xdr:rowOff>158750</xdr:rowOff>
    </xdr:from>
    <xdr:to>
      <xdr:col>27</xdr:col>
      <xdr:colOff>52917</xdr:colOff>
      <xdr:row>55</xdr:row>
      <xdr:rowOff>141286</xdr:rowOff>
    </xdr:to>
    <xdr:graphicFrame macro="">
      <xdr:nvGraphicFramePr>
        <xdr:cNvPr id="3" name="Chart 2">
          <a:extLst>
            <a:ext uri="{FF2B5EF4-FFF2-40B4-BE49-F238E27FC236}">
              <a16:creationId xmlns:a16="http://schemas.microsoft.com/office/drawing/2014/main" id="{DC5E1103-5545-4905-86BB-D3066D53C8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6</xdr:col>
      <xdr:colOff>466725</xdr:colOff>
      <xdr:row>1</xdr:row>
      <xdr:rowOff>66675</xdr:rowOff>
    </xdr:from>
    <xdr:to>
      <xdr:col>16</xdr:col>
      <xdr:colOff>658090</xdr:colOff>
      <xdr:row>23</xdr:row>
      <xdr:rowOff>152400</xdr:rowOff>
    </xdr:to>
    <xdr:graphicFrame macro="">
      <xdr:nvGraphicFramePr>
        <xdr:cNvPr id="2" name="Chart 1">
          <a:extLst>
            <a:ext uri="{FF2B5EF4-FFF2-40B4-BE49-F238E27FC236}">
              <a16:creationId xmlns:a16="http://schemas.microsoft.com/office/drawing/2014/main" id="{2B4848D0-2C48-4B47-BF91-94841FA00E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26</xdr:row>
      <xdr:rowOff>0</xdr:rowOff>
    </xdr:from>
    <xdr:to>
      <xdr:col>17</xdr:col>
      <xdr:colOff>223838</xdr:colOff>
      <xdr:row>52</xdr:row>
      <xdr:rowOff>2644</xdr:rowOff>
    </xdr:to>
    <xdr:graphicFrame macro="">
      <xdr:nvGraphicFramePr>
        <xdr:cNvPr id="3" name="Chart 2">
          <a:extLst>
            <a:ext uri="{FF2B5EF4-FFF2-40B4-BE49-F238E27FC236}">
              <a16:creationId xmlns:a16="http://schemas.microsoft.com/office/drawing/2014/main" id="{AE89ECA9-5999-4D28-A6D8-E03982F0ADD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5"/>
  <sheetViews>
    <sheetView zoomScaleNormal="100" workbookViewId="0">
      <selection activeCell="B9" sqref="B9"/>
    </sheetView>
  </sheetViews>
  <sheetFormatPr defaultColWidth="9" defaultRowHeight="14.25"/>
  <cols>
    <col min="1" max="1" width="9" style="1"/>
    <col min="2" max="2" width="128.25" style="1" bestFit="1" customWidth="1"/>
    <col min="3" max="16384" width="9" style="1"/>
  </cols>
  <sheetData>
    <row r="1" spans="1:2" ht="23.25">
      <c r="A1" s="95" t="s">
        <v>147</v>
      </c>
    </row>
    <row r="3" spans="1:2" ht="15">
      <c r="A3" s="26" t="s">
        <v>0</v>
      </c>
    </row>
    <row r="4" spans="1:2">
      <c r="A4" s="1">
        <v>1</v>
      </c>
      <c r="B4" s="27" t="s">
        <v>142</v>
      </c>
    </row>
    <row r="5" spans="1:2">
      <c r="A5" s="1">
        <v>2</v>
      </c>
      <c r="B5" s="27" t="s">
        <v>1</v>
      </c>
    </row>
    <row r="6" spans="1:2" ht="15.75" customHeight="1">
      <c r="A6" s="1">
        <v>3</v>
      </c>
      <c r="B6" s="27" t="s">
        <v>34</v>
      </c>
    </row>
    <row r="7" spans="1:2">
      <c r="A7" s="1">
        <v>4</v>
      </c>
      <c r="B7" s="27" t="s">
        <v>143</v>
      </c>
    </row>
    <row r="8" spans="1:2">
      <c r="A8" s="1">
        <v>5</v>
      </c>
      <c r="B8" s="27" t="s">
        <v>144</v>
      </c>
    </row>
    <row r="9" spans="1:2">
      <c r="A9" s="1">
        <v>6</v>
      </c>
      <c r="B9" s="27" t="s">
        <v>2</v>
      </c>
    </row>
    <row r="10" spans="1:2">
      <c r="A10" s="1">
        <v>7</v>
      </c>
      <c r="B10" s="27" t="s">
        <v>145</v>
      </c>
    </row>
    <row r="11" spans="1:2" ht="15.75" customHeight="1">
      <c r="A11" s="1">
        <v>8</v>
      </c>
      <c r="B11" s="27" t="s">
        <v>146</v>
      </c>
    </row>
    <row r="12" spans="1:2">
      <c r="A12" s="1">
        <v>9</v>
      </c>
      <c r="B12" s="27" t="s">
        <v>165</v>
      </c>
    </row>
    <row r="13" spans="1:2">
      <c r="A13" s="45"/>
    </row>
    <row r="14" spans="1:2">
      <c r="B14" s="27"/>
    </row>
    <row r="15" spans="1:2">
      <c r="B15" s="27"/>
    </row>
  </sheetData>
  <hyperlinks>
    <hyperlink ref="B4" location="'1. RCs'!A1" display="Estimated resident population of regional council areas " xr:uid="{00000000-0004-0000-0000-000000000000}"/>
    <hyperlink ref="B5" location="'2. RC charts'!A1" display="Estimated resident population, regional council areas, charts" xr:uid="{00000000-0004-0000-0000-000001000000}"/>
    <hyperlink ref="B6" location="'3. RCs change'!A1" display="Change in estimated resident population, regional council areas" xr:uid="{00000000-0004-0000-0000-000002000000}"/>
    <hyperlink ref="B7" location="'4. RCs, compts of change'!A1" display="Components of population change in regional council areas" xr:uid="{00000000-0004-0000-0000-000003000000}"/>
    <hyperlink ref="B8" location="'5. TAs'!A1" display="Estimated resident population of Canterbury territorial authority areas as at 30 June, 2006 to 2020" xr:uid="{00000000-0004-0000-0000-000004000000}"/>
    <hyperlink ref="B9" location="'6. TA charts'!A1" display="Estimated resident population, Canterbury territorial authority areas, charts" xr:uid="{00000000-0004-0000-0000-000005000000}"/>
    <hyperlink ref="B10" location="'7. TAs change'!A1" display="Change in estimated resident population, Canterbury territorial authority areas, 2017-18, 2018-19, 2019-20" xr:uid="{00000000-0004-0000-0000-000006000000}"/>
    <hyperlink ref="B11" location="'8. TAs, compts of change'!A1" display="Components of population change in Canterbury territorial authority areas, 2019-20" xr:uid="{00000000-0004-0000-0000-000007000000}"/>
    <hyperlink ref="B12" location="'9. Median age '!A1" display="Median age for regional council areas and Canterbury territorial authority areas 2019-2022 " xr:uid="{DB38EC35-3997-4A20-9302-AD6300097F9D}"/>
  </hyperlinks>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67F77-7DD2-44CD-BE6C-7E623D9E0539}">
  <dimension ref="A1:AJ37"/>
  <sheetViews>
    <sheetView showGridLines="0" tabSelected="1" workbookViewId="0">
      <selection activeCell="B2" sqref="B2"/>
    </sheetView>
  </sheetViews>
  <sheetFormatPr defaultRowHeight="14.25"/>
  <cols>
    <col min="2" max="2" width="17.375" customWidth="1"/>
  </cols>
  <sheetData>
    <row r="1" spans="1:36" ht="18">
      <c r="A1" s="254" t="s">
        <v>166</v>
      </c>
      <c r="B1" s="254"/>
      <c r="C1" s="254"/>
      <c r="D1" s="254"/>
      <c r="E1" s="254"/>
      <c r="F1" s="254"/>
      <c r="G1" s="254"/>
      <c r="H1" s="254"/>
      <c r="I1" s="254"/>
      <c r="J1" s="254"/>
      <c r="K1" s="254"/>
      <c r="L1" s="254"/>
      <c r="M1" s="254"/>
      <c r="N1" s="254"/>
      <c r="O1" s="254"/>
      <c r="P1" s="254"/>
      <c r="Q1" s="254"/>
      <c r="R1" s="254"/>
      <c r="S1" s="254"/>
      <c r="T1" s="254"/>
      <c r="U1" s="254"/>
      <c r="V1" s="254"/>
      <c r="W1" s="254"/>
      <c r="X1" s="254"/>
      <c r="Y1" s="254"/>
      <c r="Z1" s="254"/>
      <c r="AA1" s="254"/>
      <c r="AB1" s="254"/>
      <c r="AC1" s="254"/>
      <c r="AD1" s="254"/>
      <c r="AE1" s="254"/>
      <c r="AF1" s="254"/>
      <c r="AG1" s="254"/>
      <c r="AH1" s="254"/>
      <c r="AI1" s="254"/>
      <c r="AJ1" s="254"/>
    </row>
    <row r="3" spans="1:36">
      <c r="C3" s="259" t="s">
        <v>74</v>
      </c>
      <c r="D3" s="260"/>
      <c r="E3" s="260"/>
      <c r="F3" s="261"/>
    </row>
    <row r="4" spans="1:36">
      <c r="C4" s="140">
        <v>2020</v>
      </c>
      <c r="D4" s="140">
        <v>2021</v>
      </c>
      <c r="E4" s="137">
        <v>2022</v>
      </c>
      <c r="F4" s="137">
        <v>2023</v>
      </c>
    </row>
    <row r="5" spans="1:36">
      <c r="B5" s="187" t="s">
        <v>75</v>
      </c>
      <c r="C5" s="104">
        <v>42.5</v>
      </c>
      <c r="D5" s="104">
        <v>42.5</v>
      </c>
      <c r="E5" s="52">
        <v>42.7</v>
      </c>
      <c r="F5" s="52">
        <v>42.7</v>
      </c>
    </row>
    <row r="6" spans="1:36">
      <c r="B6" s="84" t="s">
        <v>76</v>
      </c>
      <c r="C6" s="104">
        <v>35.1</v>
      </c>
      <c r="D6" s="104">
        <v>35.6</v>
      </c>
      <c r="E6" s="52">
        <v>36</v>
      </c>
      <c r="F6" s="52">
        <v>36.1</v>
      </c>
    </row>
    <row r="7" spans="1:36">
      <c r="B7" s="84" t="s">
        <v>77</v>
      </c>
      <c r="C7" s="104">
        <v>37.4</v>
      </c>
      <c r="D7" s="104">
        <v>37.4</v>
      </c>
      <c r="E7" s="52">
        <v>37.6</v>
      </c>
      <c r="F7" s="52">
        <v>37.700000000000003</v>
      </c>
    </row>
    <row r="8" spans="1:36">
      <c r="B8" s="84" t="s">
        <v>78</v>
      </c>
      <c r="C8" s="104">
        <v>39.9</v>
      </c>
      <c r="D8" s="104">
        <v>39.9</v>
      </c>
      <c r="E8" s="52">
        <v>39.9</v>
      </c>
      <c r="F8" s="52">
        <v>39.9</v>
      </c>
    </row>
    <row r="9" spans="1:36">
      <c r="B9" s="84" t="s">
        <v>79</v>
      </c>
      <c r="C9" s="104">
        <v>36.799999999999997</v>
      </c>
      <c r="D9" s="104">
        <v>37</v>
      </c>
      <c r="E9" s="52">
        <v>37.200000000000003</v>
      </c>
      <c r="F9" s="52">
        <v>37.299999999999997</v>
      </c>
    </row>
    <row r="10" spans="1:36">
      <c r="B10" s="84" t="s">
        <v>80</v>
      </c>
      <c r="C10" s="104">
        <v>40.1</v>
      </c>
      <c r="D10" s="104">
        <v>40.200000000000003</v>
      </c>
      <c r="E10" s="52">
        <v>40.200000000000003</v>
      </c>
      <c r="F10" s="52">
        <v>40.200000000000003</v>
      </c>
    </row>
    <row r="11" spans="1:36">
      <c r="B11" s="84" t="s">
        <v>81</v>
      </c>
      <c r="C11" s="104">
        <v>39.9</v>
      </c>
      <c r="D11" s="104">
        <v>40</v>
      </c>
      <c r="E11" s="52">
        <v>40.299999999999997</v>
      </c>
      <c r="F11" s="52">
        <v>40.4</v>
      </c>
    </row>
    <row r="12" spans="1:36">
      <c r="B12" s="84" t="s">
        <v>82</v>
      </c>
      <c r="C12" s="104">
        <v>39.1</v>
      </c>
      <c r="D12" s="104">
        <v>39.200000000000003</v>
      </c>
      <c r="E12" s="52">
        <v>39.299999999999997</v>
      </c>
      <c r="F12" s="52">
        <v>39.4</v>
      </c>
    </row>
    <row r="13" spans="1:36">
      <c r="B13" s="84" t="s">
        <v>83</v>
      </c>
      <c r="C13" s="104">
        <v>37.200000000000003</v>
      </c>
      <c r="D13" s="104">
        <v>37.299999999999997</v>
      </c>
      <c r="E13" s="52">
        <v>37.5</v>
      </c>
      <c r="F13" s="52">
        <v>37.6</v>
      </c>
    </row>
    <row r="14" spans="1:36">
      <c r="B14" s="188" t="s">
        <v>84</v>
      </c>
      <c r="C14" s="104">
        <v>46.6</v>
      </c>
      <c r="D14" s="104">
        <v>46.8</v>
      </c>
      <c r="E14" s="52">
        <v>46.9</v>
      </c>
      <c r="F14" s="52">
        <v>47.3</v>
      </c>
    </row>
    <row r="15" spans="1:36">
      <c r="B15" s="188" t="s">
        <v>85</v>
      </c>
      <c r="C15" s="104">
        <v>43.1</v>
      </c>
      <c r="D15" s="104">
        <v>43.4</v>
      </c>
      <c r="E15" s="52">
        <v>43.8</v>
      </c>
      <c r="F15" s="52">
        <v>43.5</v>
      </c>
    </row>
    <row r="16" spans="1:36">
      <c r="B16" s="188" t="s">
        <v>86</v>
      </c>
      <c r="C16" s="104">
        <v>45.7</v>
      </c>
      <c r="D16" s="104">
        <v>45.3</v>
      </c>
      <c r="E16" s="52">
        <v>45.2</v>
      </c>
      <c r="F16" s="52">
        <v>45.4</v>
      </c>
    </row>
    <row r="17" spans="2:6">
      <c r="B17" s="188" t="s">
        <v>87</v>
      </c>
      <c r="C17" s="104">
        <v>46.7</v>
      </c>
      <c r="D17" s="104">
        <v>47.2</v>
      </c>
      <c r="E17" s="52">
        <v>47.7</v>
      </c>
      <c r="F17" s="52">
        <v>47.9</v>
      </c>
    </row>
    <row r="18" spans="2:6">
      <c r="B18" s="189" t="s">
        <v>88</v>
      </c>
      <c r="C18" s="106">
        <v>38.4</v>
      </c>
      <c r="D18" s="106">
        <v>38.700000000000003</v>
      </c>
      <c r="E18" s="141">
        <v>38.9</v>
      </c>
      <c r="F18" s="141">
        <v>38.799999999999997</v>
      </c>
    </row>
    <row r="19" spans="2:6">
      <c r="B19" s="188" t="s">
        <v>89</v>
      </c>
      <c r="C19" s="104">
        <v>37.6</v>
      </c>
      <c r="D19" s="104">
        <v>38.1</v>
      </c>
      <c r="E19" s="52">
        <v>38.700000000000003</v>
      </c>
      <c r="F19" s="52">
        <v>38.200000000000003</v>
      </c>
    </row>
    <row r="20" spans="2:6">
      <c r="B20" s="188" t="s">
        <v>90</v>
      </c>
      <c r="C20" s="104">
        <v>39.6</v>
      </c>
      <c r="D20" s="104">
        <v>40</v>
      </c>
      <c r="E20" s="52">
        <v>40.299999999999997</v>
      </c>
      <c r="F20" s="52">
        <v>40.299999999999997</v>
      </c>
    </row>
    <row r="21" spans="2:6">
      <c r="B21" s="188" t="s">
        <v>62</v>
      </c>
      <c r="C21" s="104">
        <v>37.4</v>
      </c>
      <c r="D21" s="13">
        <v>37.700000000000003</v>
      </c>
      <c r="E21" s="52">
        <v>38</v>
      </c>
      <c r="F21" s="52">
        <v>38</v>
      </c>
    </row>
    <row r="24" spans="2:6" ht="13.5" customHeight="1">
      <c r="C24" s="255" t="s">
        <v>132</v>
      </c>
      <c r="D24" s="256"/>
      <c r="E24" s="256"/>
      <c r="F24" s="257"/>
    </row>
    <row r="25" spans="2:6">
      <c r="C25" s="137">
        <v>2020</v>
      </c>
      <c r="D25" s="137">
        <v>2021</v>
      </c>
      <c r="E25" s="140">
        <v>2022</v>
      </c>
      <c r="F25" s="140">
        <v>2023</v>
      </c>
    </row>
    <row r="26" spans="2:6">
      <c r="B26" s="84" t="s">
        <v>95</v>
      </c>
      <c r="C26" s="146">
        <v>46.5</v>
      </c>
      <c r="D26" s="146">
        <v>46.7</v>
      </c>
      <c r="E26" s="139">
        <v>47.9</v>
      </c>
      <c r="F26" s="139">
        <v>47.5</v>
      </c>
    </row>
    <row r="27" spans="2:6">
      <c r="B27" s="84" t="s">
        <v>96</v>
      </c>
      <c r="C27" s="146">
        <v>44.6</v>
      </c>
      <c r="D27" s="146">
        <v>44.9</v>
      </c>
      <c r="E27" s="139">
        <v>45.3</v>
      </c>
      <c r="F27" s="139">
        <v>45.7</v>
      </c>
    </row>
    <row r="28" spans="2:6">
      <c r="B28" s="84" t="s">
        <v>97</v>
      </c>
      <c r="C28" s="146">
        <v>43.8</v>
      </c>
      <c r="D28" s="146">
        <v>44</v>
      </c>
      <c r="E28" s="139">
        <v>44.1</v>
      </c>
      <c r="F28" s="139">
        <v>44.3</v>
      </c>
    </row>
    <row r="29" spans="2:6">
      <c r="B29" s="84" t="s">
        <v>98</v>
      </c>
      <c r="C29" s="146">
        <v>37</v>
      </c>
      <c r="D29" s="146">
        <v>37.299999999999997</v>
      </c>
      <c r="E29" s="139">
        <v>37.5</v>
      </c>
      <c r="F29" s="139">
        <v>37.4</v>
      </c>
    </row>
    <row r="30" spans="2:6">
      <c r="B30" s="84" t="s">
        <v>99</v>
      </c>
      <c r="C30" s="146">
        <v>37.299999999999997</v>
      </c>
      <c r="D30" s="146">
        <v>37.4</v>
      </c>
      <c r="E30" s="139">
        <v>37.299999999999997</v>
      </c>
      <c r="F30" s="139">
        <v>37.6</v>
      </c>
    </row>
    <row r="31" spans="2:6">
      <c r="B31" s="84" t="s">
        <v>100</v>
      </c>
      <c r="C31" s="146">
        <v>38.299999999999997</v>
      </c>
      <c r="D31" s="146">
        <v>38.5</v>
      </c>
      <c r="E31" s="139">
        <v>38.6</v>
      </c>
      <c r="F31" s="139">
        <v>38.5</v>
      </c>
    </row>
    <row r="32" spans="2:6">
      <c r="B32" s="84" t="s">
        <v>101</v>
      </c>
      <c r="C32" s="146">
        <v>44.3</v>
      </c>
      <c r="D32" s="146">
        <v>44.4</v>
      </c>
      <c r="E32" s="139">
        <v>44.3</v>
      </c>
      <c r="F32" s="139">
        <v>44</v>
      </c>
    </row>
    <row r="33" spans="2:6">
      <c r="B33" s="84" t="s">
        <v>102</v>
      </c>
      <c r="C33" s="146">
        <v>39</v>
      </c>
      <c r="D33" s="146">
        <v>39.5</v>
      </c>
      <c r="E33" s="139">
        <v>40.700000000000003</v>
      </c>
      <c r="F33" s="139">
        <v>39.700000000000003</v>
      </c>
    </row>
    <row r="34" spans="2:6">
      <c r="B34" s="84" t="s">
        <v>103</v>
      </c>
      <c r="C34" s="146">
        <v>46.6</v>
      </c>
      <c r="D34" s="146">
        <v>47.1</v>
      </c>
      <c r="E34" s="139">
        <v>47.6</v>
      </c>
      <c r="F34" s="139">
        <v>47.1</v>
      </c>
    </row>
    <row r="35" spans="2:6">
      <c r="B35" s="84" t="s">
        <v>136</v>
      </c>
      <c r="C35" s="146">
        <v>45</v>
      </c>
      <c r="D35" s="146">
        <v>45</v>
      </c>
      <c r="E35" s="139">
        <v>45</v>
      </c>
      <c r="F35" s="139">
        <v>44.5</v>
      </c>
    </row>
    <row r="36" spans="2:6">
      <c r="C36" s="143"/>
      <c r="D36" s="144"/>
      <c r="E36" s="144"/>
      <c r="F36" s="145"/>
    </row>
    <row r="37" spans="2:6">
      <c r="C37" s="143"/>
      <c r="D37" s="144"/>
      <c r="E37" s="144"/>
      <c r="F37" s="145"/>
    </row>
  </sheetData>
  <mergeCells count="3">
    <mergeCell ref="C3:F3"/>
    <mergeCell ref="C24:F24"/>
    <mergeCell ref="A1:AJ1"/>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72"/>
  <sheetViews>
    <sheetView topLeftCell="A13" zoomScale="80" zoomScaleNormal="80" workbookViewId="0">
      <selection activeCell="B53" sqref="B53:X53"/>
    </sheetView>
  </sheetViews>
  <sheetFormatPr defaultColWidth="9" defaultRowHeight="14.25"/>
  <cols>
    <col min="1" max="1" width="22.5" style="1" customWidth="1"/>
    <col min="2" max="14" width="8.625" style="1" customWidth="1"/>
    <col min="15" max="17" width="9.75" style="1" customWidth="1"/>
    <col min="18" max="18" width="10.25" style="1" bestFit="1" customWidth="1"/>
    <col min="19" max="19" width="9" style="1"/>
    <col min="20" max="20" width="10.875" style="1" bestFit="1" customWidth="1"/>
    <col min="21" max="21" width="11.875" style="1" customWidth="1"/>
    <col min="22" max="16384" width="9" style="1"/>
  </cols>
  <sheetData>
    <row r="1" spans="1:24" ht="18">
      <c r="A1" s="196" t="s">
        <v>3</v>
      </c>
      <c r="B1" s="196"/>
      <c r="C1" s="196"/>
      <c r="D1" s="196"/>
      <c r="E1" s="196"/>
      <c r="F1" s="196"/>
      <c r="G1" s="196"/>
      <c r="H1" s="196"/>
      <c r="I1" s="196"/>
      <c r="J1" s="196"/>
      <c r="K1" s="196"/>
      <c r="L1" s="196"/>
      <c r="M1" s="196"/>
      <c r="N1" s="196"/>
    </row>
    <row r="3" spans="1:24">
      <c r="A3" s="34"/>
      <c r="B3" s="169" t="s">
        <v>4</v>
      </c>
      <c r="C3" s="169">
        <v>2002</v>
      </c>
      <c r="D3" s="169" t="s">
        <v>5</v>
      </c>
      <c r="E3" s="169" t="s">
        <v>6</v>
      </c>
      <c r="F3" s="169" t="s">
        <v>7</v>
      </c>
      <c r="G3" s="169">
        <v>2006</v>
      </c>
      <c r="H3" s="169">
        <v>2007</v>
      </c>
      <c r="I3" s="169">
        <v>2008</v>
      </c>
      <c r="J3" s="169">
        <v>2009</v>
      </c>
      <c r="K3" s="169">
        <v>2010</v>
      </c>
      <c r="L3" s="169">
        <v>2011</v>
      </c>
      <c r="M3" s="169">
        <v>2012</v>
      </c>
      <c r="N3" s="170">
        <v>2013</v>
      </c>
      <c r="O3" s="170">
        <v>2014</v>
      </c>
      <c r="P3" s="137">
        <v>2015</v>
      </c>
      <c r="Q3" s="137">
        <v>2016</v>
      </c>
      <c r="R3" s="137">
        <v>2017</v>
      </c>
      <c r="S3" s="137">
        <v>2018</v>
      </c>
      <c r="T3" s="137">
        <v>2019</v>
      </c>
      <c r="U3" s="137">
        <v>2020</v>
      </c>
      <c r="V3" s="137">
        <v>2021</v>
      </c>
      <c r="W3" s="137" t="s">
        <v>155</v>
      </c>
      <c r="X3" s="137" t="s">
        <v>156</v>
      </c>
    </row>
    <row r="4" spans="1:24">
      <c r="A4" s="35" t="s">
        <v>8</v>
      </c>
      <c r="B4" s="65">
        <v>144400</v>
      </c>
      <c r="C4" s="65">
        <v>146000</v>
      </c>
      <c r="D4" s="65">
        <v>147900</v>
      </c>
      <c r="E4" s="65">
        <v>149500</v>
      </c>
      <c r="F4" s="65">
        <v>151000</v>
      </c>
      <c r="G4" s="65">
        <v>152700</v>
      </c>
      <c r="H4" s="65">
        <v>154700</v>
      </c>
      <c r="I4" s="65">
        <v>156300</v>
      </c>
      <c r="J4" s="65">
        <v>158200</v>
      </c>
      <c r="K4" s="65">
        <v>160600</v>
      </c>
      <c r="L4" s="65">
        <v>162500</v>
      </c>
      <c r="M4" s="65">
        <v>163500</v>
      </c>
      <c r="N4" s="36">
        <v>164700</v>
      </c>
      <c r="O4" s="37">
        <v>168200</v>
      </c>
      <c r="P4" s="51">
        <v>172100</v>
      </c>
      <c r="Q4" s="51">
        <v>176400</v>
      </c>
      <c r="R4" s="53">
        <v>181200</v>
      </c>
      <c r="S4" s="3">
        <v>185800</v>
      </c>
      <c r="T4" s="109">
        <v>189100</v>
      </c>
      <c r="U4" s="109">
        <v>194600</v>
      </c>
      <c r="V4" s="109">
        <v>198500</v>
      </c>
      <c r="W4" s="109">
        <v>201200</v>
      </c>
      <c r="X4" s="109">
        <v>203900</v>
      </c>
    </row>
    <row r="5" spans="1:24">
      <c r="A5" s="35" t="s">
        <v>9</v>
      </c>
      <c r="B5" s="65">
        <v>1218300</v>
      </c>
      <c r="C5" s="65">
        <v>1255800</v>
      </c>
      <c r="D5" s="65">
        <v>1297600</v>
      </c>
      <c r="E5" s="65">
        <v>1326000</v>
      </c>
      <c r="F5" s="65">
        <v>1348900</v>
      </c>
      <c r="G5" s="65">
        <v>1373000</v>
      </c>
      <c r="H5" s="65">
        <v>1390400</v>
      </c>
      <c r="I5" s="65">
        <v>1405500</v>
      </c>
      <c r="J5" s="65">
        <v>1421700</v>
      </c>
      <c r="K5" s="65">
        <v>1439600</v>
      </c>
      <c r="L5" s="65">
        <v>1459600</v>
      </c>
      <c r="M5" s="65">
        <v>1476500</v>
      </c>
      <c r="N5" s="36">
        <v>1493200</v>
      </c>
      <c r="O5" s="37">
        <v>1520400</v>
      </c>
      <c r="P5" s="51">
        <v>1552800</v>
      </c>
      <c r="Q5" s="51">
        <v>1589800</v>
      </c>
      <c r="R5" s="53">
        <v>1625100</v>
      </c>
      <c r="S5" s="3">
        <v>1654800</v>
      </c>
      <c r="T5" s="109">
        <v>1681300</v>
      </c>
      <c r="U5" s="109">
        <v>1714200</v>
      </c>
      <c r="V5" s="109">
        <v>1704700</v>
      </c>
      <c r="W5" s="109">
        <v>1692300</v>
      </c>
      <c r="X5" s="109">
        <v>1739300</v>
      </c>
    </row>
    <row r="6" spans="1:24">
      <c r="A6" s="35" t="s">
        <v>10</v>
      </c>
      <c r="B6" s="65">
        <v>368400</v>
      </c>
      <c r="C6" s="65">
        <v>373400</v>
      </c>
      <c r="D6" s="65">
        <v>379200</v>
      </c>
      <c r="E6" s="65">
        <v>384500</v>
      </c>
      <c r="F6" s="65">
        <v>388700</v>
      </c>
      <c r="G6" s="65">
        <v>393200</v>
      </c>
      <c r="H6" s="65">
        <v>397300</v>
      </c>
      <c r="I6" s="65">
        <v>401600</v>
      </c>
      <c r="J6" s="65">
        <v>406600</v>
      </c>
      <c r="K6" s="65">
        <v>412400</v>
      </c>
      <c r="L6" s="65">
        <v>417300</v>
      </c>
      <c r="M6" s="65">
        <v>421500</v>
      </c>
      <c r="N6" s="36">
        <v>424600</v>
      </c>
      <c r="O6" s="37">
        <v>432400</v>
      </c>
      <c r="P6" s="51">
        <v>442100</v>
      </c>
      <c r="Q6" s="51">
        <v>452800</v>
      </c>
      <c r="R6" s="53">
        <v>465000</v>
      </c>
      <c r="S6" s="3">
        <v>475600</v>
      </c>
      <c r="T6" s="109">
        <v>485700</v>
      </c>
      <c r="U6" s="109">
        <v>500100</v>
      </c>
      <c r="V6" s="109">
        <v>506400</v>
      </c>
      <c r="W6" s="109">
        <v>510900</v>
      </c>
      <c r="X6" s="109">
        <v>522600</v>
      </c>
    </row>
    <row r="7" spans="1:24">
      <c r="A7" s="35" t="s">
        <v>11</v>
      </c>
      <c r="B7" s="65">
        <v>246900</v>
      </c>
      <c r="C7" s="65">
        <v>250700</v>
      </c>
      <c r="D7" s="65">
        <v>255000</v>
      </c>
      <c r="E7" s="65">
        <v>259100</v>
      </c>
      <c r="F7" s="65">
        <v>262200</v>
      </c>
      <c r="G7" s="65">
        <v>265300</v>
      </c>
      <c r="H7" s="65">
        <v>267900</v>
      </c>
      <c r="I7" s="65">
        <v>270200</v>
      </c>
      <c r="J7" s="65">
        <v>272700</v>
      </c>
      <c r="K7" s="65">
        <v>275700</v>
      </c>
      <c r="L7" s="65">
        <v>278200</v>
      </c>
      <c r="M7" s="65">
        <v>278800</v>
      </c>
      <c r="N7" s="36">
        <v>279700</v>
      </c>
      <c r="O7" s="37">
        <v>286100</v>
      </c>
      <c r="P7" s="51">
        <v>293200</v>
      </c>
      <c r="Q7" s="51">
        <v>301500</v>
      </c>
      <c r="R7" s="53">
        <v>311500</v>
      </c>
      <c r="S7" s="3">
        <v>320800</v>
      </c>
      <c r="T7" s="109">
        <v>328200</v>
      </c>
      <c r="U7" s="109">
        <v>339200</v>
      </c>
      <c r="V7" s="109">
        <v>344100</v>
      </c>
      <c r="W7" s="109">
        <v>346900</v>
      </c>
      <c r="X7" s="109">
        <v>354100</v>
      </c>
    </row>
    <row r="8" spans="1:24">
      <c r="A8" s="35" t="s">
        <v>12</v>
      </c>
      <c r="B8" s="65">
        <v>45500</v>
      </c>
      <c r="C8" s="65">
        <v>45500</v>
      </c>
      <c r="D8" s="65">
        <v>45800</v>
      </c>
      <c r="E8" s="65">
        <v>45800</v>
      </c>
      <c r="F8" s="65">
        <v>45900</v>
      </c>
      <c r="G8" s="65">
        <v>46000</v>
      </c>
      <c r="H8" s="65">
        <v>46000</v>
      </c>
      <c r="I8" s="65">
        <v>46000</v>
      </c>
      <c r="J8" s="65">
        <v>46300</v>
      </c>
      <c r="K8" s="65">
        <v>46700</v>
      </c>
      <c r="L8" s="65">
        <v>46800</v>
      </c>
      <c r="M8" s="65">
        <v>47000</v>
      </c>
      <c r="N8" s="36">
        <v>47000</v>
      </c>
      <c r="O8" s="37">
        <v>47500</v>
      </c>
      <c r="P8" s="51">
        <v>48100</v>
      </c>
      <c r="Q8" s="51">
        <v>48800</v>
      </c>
      <c r="R8" s="53">
        <v>49200</v>
      </c>
      <c r="S8" s="3">
        <v>49500</v>
      </c>
      <c r="T8" s="109">
        <v>50200</v>
      </c>
      <c r="U8" s="109">
        <v>51400</v>
      </c>
      <c r="V8" s="109">
        <v>51700</v>
      </c>
      <c r="W8" s="109">
        <v>52000</v>
      </c>
      <c r="X8" s="109">
        <v>52600</v>
      </c>
    </row>
    <row r="9" spans="1:24">
      <c r="A9" s="35" t="s">
        <v>13</v>
      </c>
      <c r="B9" s="65">
        <v>147300</v>
      </c>
      <c r="C9" s="65">
        <v>148500</v>
      </c>
      <c r="D9" s="65">
        <v>149400</v>
      </c>
      <c r="E9" s="65">
        <v>150400</v>
      </c>
      <c r="F9" s="65">
        <v>151200</v>
      </c>
      <c r="G9" s="65">
        <v>152100</v>
      </c>
      <c r="H9" s="65">
        <v>152900</v>
      </c>
      <c r="I9" s="65">
        <v>153500</v>
      </c>
      <c r="J9" s="65">
        <v>154500</v>
      </c>
      <c r="K9" s="65">
        <v>156300</v>
      </c>
      <c r="L9" s="65">
        <v>157300</v>
      </c>
      <c r="M9" s="65">
        <v>157500</v>
      </c>
      <c r="N9" s="36">
        <v>158000</v>
      </c>
      <c r="O9" s="37">
        <v>160800</v>
      </c>
      <c r="P9" s="51">
        <v>163700</v>
      </c>
      <c r="Q9" s="51">
        <v>166900</v>
      </c>
      <c r="R9" s="53">
        <v>169700</v>
      </c>
      <c r="S9" s="3">
        <v>172400</v>
      </c>
      <c r="T9" s="109">
        <v>174900</v>
      </c>
      <c r="U9" s="109">
        <v>180000</v>
      </c>
      <c r="V9" s="109">
        <v>182100</v>
      </c>
      <c r="W9" s="109">
        <v>182800</v>
      </c>
      <c r="X9" s="109">
        <v>184800</v>
      </c>
    </row>
    <row r="10" spans="1:24">
      <c r="A10" s="35" t="s">
        <v>14</v>
      </c>
      <c r="B10" s="65">
        <v>105700</v>
      </c>
      <c r="C10" s="65">
        <v>105900</v>
      </c>
      <c r="D10" s="65">
        <v>106600</v>
      </c>
      <c r="E10" s="65">
        <v>106800</v>
      </c>
      <c r="F10" s="65">
        <v>106800</v>
      </c>
      <c r="G10" s="65">
        <v>107300</v>
      </c>
      <c r="H10" s="65">
        <v>107600</v>
      </c>
      <c r="I10" s="65">
        <v>108300</v>
      </c>
      <c r="J10" s="65">
        <v>109300</v>
      </c>
      <c r="K10" s="65">
        <v>110700</v>
      </c>
      <c r="L10" s="65">
        <v>111800</v>
      </c>
      <c r="M10" s="65">
        <v>112700</v>
      </c>
      <c r="N10" s="36">
        <v>113600</v>
      </c>
      <c r="O10" s="37">
        <v>115000</v>
      </c>
      <c r="P10" s="51">
        <v>116600</v>
      </c>
      <c r="Q10" s="51">
        <v>118500</v>
      </c>
      <c r="R10" s="53">
        <v>120000</v>
      </c>
      <c r="S10" s="3">
        <v>121200</v>
      </c>
      <c r="T10" s="109">
        <v>123100</v>
      </c>
      <c r="U10" s="109">
        <v>125200</v>
      </c>
      <c r="V10" s="109">
        <v>126500</v>
      </c>
      <c r="W10" s="109">
        <v>127300</v>
      </c>
      <c r="X10" s="109">
        <v>128700</v>
      </c>
    </row>
    <row r="11" spans="1:24">
      <c r="A11" s="35" t="s">
        <v>15</v>
      </c>
      <c r="B11" s="65">
        <v>227500</v>
      </c>
      <c r="C11" s="65">
        <v>227800</v>
      </c>
      <c r="D11" s="65">
        <v>228700</v>
      </c>
      <c r="E11" s="65">
        <v>229200</v>
      </c>
      <c r="F11" s="65">
        <v>228900</v>
      </c>
      <c r="G11" s="65">
        <v>229400</v>
      </c>
      <c r="H11" s="65">
        <v>228700</v>
      </c>
      <c r="I11" s="65">
        <v>228600</v>
      </c>
      <c r="J11" s="65">
        <v>229300</v>
      </c>
      <c r="K11" s="65">
        <v>230400</v>
      </c>
      <c r="L11" s="65">
        <v>231300</v>
      </c>
      <c r="M11" s="65">
        <v>231200</v>
      </c>
      <c r="N11" s="36">
        <v>231200</v>
      </c>
      <c r="O11" s="37">
        <v>234200</v>
      </c>
      <c r="P11" s="51">
        <v>237400</v>
      </c>
      <c r="Q11" s="51">
        <v>241100</v>
      </c>
      <c r="R11" s="53">
        <v>244300</v>
      </c>
      <c r="S11" s="3">
        <v>247500</v>
      </c>
      <c r="T11" s="109">
        <v>250600</v>
      </c>
      <c r="U11" s="109">
        <v>254600</v>
      </c>
      <c r="V11" s="109">
        <v>256700</v>
      </c>
      <c r="W11" s="109">
        <v>257600</v>
      </c>
      <c r="X11" s="109">
        <v>260900</v>
      </c>
    </row>
    <row r="12" spans="1:24">
      <c r="A12" s="35" t="s">
        <v>16</v>
      </c>
      <c r="B12" s="65">
        <v>440200</v>
      </c>
      <c r="C12" s="65">
        <v>445800</v>
      </c>
      <c r="D12" s="65">
        <v>452300</v>
      </c>
      <c r="E12" s="65">
        <v>457800</v>
      </c>
      <c r="F12" s="65">
        <v>461600</v>
      </c>
      <c r="G12" s="65">
        <v>466300</v>
      </c>
      <c r="H12" s="65">
        <v>469300</v>
      </c>
      <c r="I12" s="65">
        <v>471800</v>
      </c>
      <c r="J12" s="65">
        <v>475600</v>
      </c>
      <c r="K12" s="65">
        <v>479400</v>
      </c>
      <c r="L12" s="65">
        <v>483400</v>
      </c>
      <c r="M12" s="65">
        <v>485100</v>
      </c>
      <c r="N12" s="36">
        <v>486700</v>
      </c>
      <c r="O12" s="37">
        <v>493800</v>
      </c>
      <c r="P12" s="51">
        <v>501800</v>
      </c>
      <c r="Q12" s="51">
        <v>510700</v>
      </c>
      <c r="R12" s="53">
        <v>518300</v>
      </c>
      <c r="S12" s="3">
        <v>525900</v>
      </c>
      <c r="T12" s="109">
        <v>532600</v>
      </c>
      <c r="U12" s="109">
        <v>542100</v>
      </c>
      <c r="V12" s="109">
        <v>544600</v>
      </c>
      <c r="W12" s="109">
        <v>543700</v>
      </c>
      <c r="X12" s="109">
        <v>550500</v>
      </c>
    </row>
    <row r="13" spans="1:24">
      <c r="A13" s="35" t="s">
        <v>17</v>
      </c>
      <c r="B13" s="65">
        <v>42400</v>
      </c>
      <c r="C13" s="65">
        <v>43200</v>
      </c>
      <c r="D13" s="65">
        <v>44100</v>
      </c>
      <c r="E13" s="65">
        <v>45000</v>
      </c>
      <c r="F13" s="65">
        <v>45500</v>
      </c>
      <c r="G13" s="65">
        <v>45800</v>
      </c>
      <c r="H13" s="65">
        <v>46200</v>
      </c>
      <c r="I13" s="65">
        <v>46500</v>
      </c>
      <c r="J13" s="65">
        <v>46900</v>
      </c>
      <c r="K13" s="65">
        <v>47400</v>
      </c>
      <c r="L13" s="65">
        <v>48200</v>
      </c>
      <c r="M13" s="65">
        <v>48600</v>
      </c>
      <c r="N13" s="36">
        <v>48800</v>
      </c>
      <c r="O13" s="37">
        <v>49700</v>
      </c>
      <c r="P13" s="51">
        <v>50700</v>
      </c>
      <c r="Q13" s="51">
        <v>51900</v>
      </c>
      <c r="R13" s="53">
        <v>53000</v>
      </c>
      <c r="S13" s="3">
        <v>54000</v>
      </c>
      <c r="T13" s="109">
        <v>54900</v>
      </c>
      <c r="U13" s="109">
        <v>57300</v>
      </c>
      <c r="V13" s="109">
        <v>58100</v>
      </c>
      <c r="W13" s="109">
        <v>58600</v>
      </c>
      <c r="X13" s="109">
        <v>59400</v>
      </c>
    </row>
    <row r="14" spans="1:24">
      <c r="A14" s="35" t="s">
        <v>18</v>
      </c>
      <c r="B14" s="65">
        <v>42900</v>
      </c>
      <c r="C14" s="65">
        <v>43100</v>
      </c>
      <c r="D14" s="65">
        <v>43600</v>
      </c>
      <c r="E14" s="65">
        <v>44000</v>
      </c>
      <c r="F14" s="65">
        <v>44100</v>
      </c>
      <c r="G14" s="65">
        <v>44300</v>
      </c>
      <c r="H14" s="65">
        <v>44700</v>
      </c>
      <c r="I14" s="65">
        <v>45200</v>
      </c>
      <c r="J14" s="65">
        <v>45800</v>
      </c>
      <c r="K14" s="65">
        <v>46500</v>
      </c>
      <c r="L14" s="65">
        <v>47500</v>
      </c>
      <c r="M14" s="65">
        <v>48200</v>
      </c>
      <c r="N14" s="36">
        <v>48700</v>
      </c>
      <c r="O14" s="37">
        <v>49600</v>
      </c>
      <c r="P14" s="51">
        <v>50500</v>
      </c>
      <c r="Q14" s="51">
        <v>51400</v>
      </c>
      <c r="R14" s="53">
        <v>52000</v>
      </c>
      <c r="S14" s="3">
        <v>52700</v>
      </c>
      <c r="T14" s="109">
        <v>53400</v>
      </c>
      <c r="U14" s="109">
        <v>54900</v>
      </c>
      <c r="V14" s="109">
        <v>54900</v>
      </c>
      <c r="W14" s="109">
        <v>55000</v>
      </c>
      <c r="X14" s="109">
        <v>55600</v>
      </c>
    </row>
    <row r="15" spans="1:24">
      <c r="A15" s="35" t="s">
        <v>19</v>
      </c>
      <c r="B15" s="65">
        <v>40700</v>
      </c>
      <c r="C15" s="65">
        <v>41200</v>
      </c>
      <c r="D15" s="65">
        <v>41800</v>
      </c>
      <c r="E15" s="65">
        <v>42500</v>
      </c>
      <c r="F15" s="65">
        <v>43000</v>
      </c>
      <c r="G15" s="65">
        <v>43600</v>
      </c>
      <c r="H15" s="65">
        <v>43800</v>
      </c>
      <c r="I15" s="65">
        <v>44200</v>
      </c>
      <c r="J15" s="65">
        <v>44400</v>
      </c>
      <c r="K15" s="65">
        <v>44600</v>
      </c>
      <c r="L15" s="65">
        <v>44700</v>
      </c>
      <c r="M15" s="65">
        <v>44600</v>
      </c>
      <c r="N15" s="36">
        <v>44700</v>
      </c>
      <c r="O15" s="37">
        <v>45400</v>
      </c>
      <c r="P15" s="51">
        <v>46200</v>
      </c>
      <c r="Q15" s="51">
        <v>47100</v>
      </c>
      <c r="R15" s="53">
        <v>47900</v>
      </c>
      <c r="S15" s="3">
        <v>48700</v>
      </c>
      <c r="T15" s="109">
        <v>49300</v>
      </c>
      <c r="U15" s="109">
        <v>51300</v>
      </c>
      <c r="V15" s="109">
        <v>51600</v>
      </c>
      <c r="W15" s="109">
        <v>51600</v>
      </c>
      <c r="X15" s="109">
        <v>52200</v>
      </c>
    </row>
    <row r="16" spans="1:24">
      <c r="A16" s="35" t="s">
        <v>20</v>
      </c>
      <c r="B16" s="65">
        <v>31100</v>
      </c>
      <c r="C16" s="65">
        <v>31100</v>
      </c>
      <c r="D16" s="65">
        <v>31400</v>
      </c>
      <c r="E16" s="65">
        <v>31500</v>
      </c>
      <c r="F16" s="65">
        <v>31800</v>
      </c>
      <c r="G16" s="65">
        <v>32100</v>
      </c>
      <c r="H16" s="65">
        <v>32300</v>
      </c>
      <c r="I16" s="65">
        <v>32400</v>
      </c>
      <c r="J16" s="65">
        <v>32700</v>
      </c>
      <c r="K16" s="65">
        <v>32800</v>
      </c>
      <c r="L16" s="65">
        <v>33100</v>
      </c>
      <c r="M16" s="65">
        <v>33100</v>
      </c>
      <c r="N16" s="36">
        <v>33000</v>
      </c>
      <c r="O16" s="37">
        <v>32900</v>
      </c>
      <c r="P16" s="51">
        <v>32800</v>
      </c>
      <c r="Q16" s="51">
        <v>32900</v>
      </c>
      <c r="R16" s="53">
        <v>32700</v>
      </c>
      <c r="S16" s="3">
        <v>32400</v>
      </c>
      <c r="T16" s="109">
        <v>32500</v>
      </c>
      <c r="U16" s="109">
        <v>32800</v>
      </c>
      <c r="V16" s="109">
        <v>32900</v>
      </c>
      <c r="W16" s="109">
        <v>32800</v>
      </c>
      <c r="X16" s="109">
        <v>32900</v>
      </c>
    </row>
    <row r="17" spans="1:24">
      <c r="A17" s="71" t="s">
        <v>21</v>
      </c>
      <c r="B17" s="72">
        <v>496700</v>
      </c>
      <c r="C17" s="72">
        <v>505100</v>
      </c>
      <c r="D17" s="72">
        <v>515500</v>
      </c>
      <c r="E17" s="72">
        <v>524800</v>
      </c>
      <c r="F17" s="72">
        <v>531900</v>
      </c>
      <c r="G17" s="72">
        <v>540000</v>
      </c>
      <c r="H17" s="72">
        <v>547400</v>
      </c>
      <c r="I17" s="72">
        <v>553800</v>
      </c>
      <c r="J17" s="72">
        <v>560600</v>
      </c>
      <c r="K17" s="72">
        <v>567700</v>
      </c>
      <c r="L17" s="72">
        <v>559300</v>
      </c>
      <c r="M17" s="72">
        <v>556000</v>
      </c>
      <c r="N17" s="72">
        <v>562900</v>
      </c>
      <c r="O17" s="73">
        <v>570600</v>
      </c>
      <c r="P17" s="56">
        <v>585600</v>
      </c>
      <c r="Q17" s="56">
        <v>601900</v>
      </c>
      <c r="R17" s="57">
        <v>614300</v>
      </c>
      <c r="S17" s="68">
        <v>622800</v>
      </c>
      <c r="T17" s="111">
        <v>631700</v>
      </c>
      <c r="U17" s="111">
        <v>644000</v>
      </c>
      <c r="V17" s="111">
        <v>649000</v>
      </c>
      <c r="W17" s="111">
        <v>653400</v>
      </c>
      <c r="X17" s="111">
        <v>666300</v>
      </c>
    </row>
    <row r="18" spans="1:24">
      <c r="A18" s="35" t="s">
        <v>22</v>
      </c>
      <c r="B18" s="65">
        <v>188300</v>
      </c>
      <c r="C18" s="65">
        <v>191000</v>
      </c>
      <c r="D18" s="65">
        <v>193500</v>
      </c>
      <c r="E18" s="65">
        <v>195900</v>
      </c>
      <c r="F18" s="65">
        <v>197900</v>
      </c>
      <c r="G18" s="65">
        <v>199800</v>
      </c>
      <c r="H18" s="65">
        <v>201000</v>
      </c>
      <c r="I18" s="65">
        <v>202100</v>
      </c>
      <c r="J18" s="65">
        <v>203300</v>
      </c>
      <c r="K18" s="65">
        <v>204600</v>
      </c>
      <c r="L18" s="65">
        <v>206600</v>
      </c>
      <c r="M18" s="65">
        <v>207400</v>
      </c>
      <c r="N18" s="36">
        <v>208800</v>
      </c>
      <c r="O18" s="37">
        <v>212500</v>
      </c>
      <c r="P18" s="51">
        <v>217400</v>
      </c>
      <c r="Q18" s="51">
        <v>223100</v>
      </c>
      <c r="R18" s="53">
        <v>228800</v>
      </c>
      <c r="S18" s="3">
        <v>235000</v>
      </c>
      <c r="T18" s="109">
        <v>239400</v>
      </c>
      <c r="U18" s="109">
        <v>245000</v>
      </c>
      <c r="V18" s="109">
        <v>246400</v>
      </c>
      <c r="W18" s="109">
        <v>248000</v>
      </c>
      <c r="X18" s="109">
        <v>254600</v>
      </c>
    </row>
    <row r="19" spans="1:24">
      <c r="A19" s="35" t="s">
        <v>23</v>
      </c>
      <c r="B19" s="65">
        <v>93300</v>
      </c>
      <c r="C19" s="65">
        <v>93500</v>
      </c>
      <c r="D19" s="65">
        <v>94100</v>
      </c>
      <c r="E19" s="65">
        <v>94100</v>
      </c>
      <c r="F19" s="65">
        <v>93700</v>
      </c>
      <c r="G19" s="65">
        <v>93200</v>
      </c>
      <c r="H19" s="65">
        <v>93100</v>
      </c>
      <c r="I19" s="65">
        <v>93300</v>
      </c>
      <c r="J19" s="65">
        <v>93900</v>
      </c>
      <c r="K19" s="65">
        <v>94700</v>
      </c>
      <c r="L19" s="65">
        <v>95700</v>
      </c>
      <c r="M19" s="65">
        <v>95900</v>
      </c>
      <c r="N19" s="36">
        <v>96000</v>
      </c>
      <c r="O19" s="37">
        <v>96800</v>
      </c>
      <c r="P19" s="51">
        <v>97700</v>
      </c>
      <c r="Q19" s="51">
        <v>99000</v>
      </c>
      <c r="R19" s="53">
        <v>99900</v>
      </c>
      <c r="S19" s="3">
        <v>100500</v>
      </c>
      <c r="T19" s="109">
        <v>101600</v>
      </c>
      <c r="U19" s="109">
        <v>102800</v>
      </c>
      <c r="V19" s="109">
        <v>102500</v>
      </c>
      <c r="W19" s="109">
        <v>102500</v>
      </c>
      <c r="X19" s="109">
        <v>103900</v>
      </c>
    </row>
    <row r="20" spans="1:24">
      <c r="A20" s="35" t="s">
        <v>24</v>
      </c>
      <c r="B20" s="65">
        <v>2944300</v>
      </c>
      <c r="C20" s="65">
        <v>2999500</v>
      </c>
      <c r="D20" s="65">
        <v>3062500</v>
      </c>
      <c r="E20" s="65">
        <v>3109000</v>
      </c>
      <c r="F20" s="65">
        <v>3145400</v>
      </c>
      <c r="G20" s="65">
        <v>3185100</v>
      </c>
      <c r="H20" s="65">
        <v>3214700</v>
      </c>
      <c r="I20" s="65">
        <v>3241700</v>
      </c>
      <c r="J20" s="65">
        <v>3274500</v>
      </c>
      <c r="K20" s="65">
        <v>3311700</v>
      </c>
      <c r="L20" s="65">
        <v>3348100</v>
      </c>
      <c r="M20" s="65">
        <v>3373700</v>
      </c>
      <c r="N20" s="36">
        <v>3398700</v>
      </c>
      <c r="O20" s="37">
        <v>3458300</v>
      </c>
      <c r="P20" s="51">
        <v>3527700</v>
      </c>
      <c r="Q20" s="51">
        <v>3606300</v>
      </c>
      <c r="R20" s="53">
        <v>3684400</v>
      </c>
      <c r="S20" s="3">
        <v>3753700</v>
      </c>
      <c r="T20" s="109">
        <v>3815700</v>
      </c>
      <c r="U20" s="109">
        <v>3901300</v>
      </c>
      <c r="V20" s="109">
        <v>3915300</v>
      </c>
      <c r="W20" s="109">
        <v>3914600</v>
      </c>
      <c r="X20" s="109">
        <v>3997300</v>
      </c>
    </row>
    <row r="21" spans="1:24">
      <c r="A21" s="35" t="s">
        <v>25</v>
      </c>
      <c r="B21" s="65">
        <v>935400</v>
      </c>
      <c r="C21" s="65">
        <v>948200</v>
      </c>
      <c r="D21" s="65">
        <v>964000</v>
      </c>
      <c r="E21" s="65">
        <v>977800</v>
      </c>
      <c r="F21" s="65">
        <v>987800</v>
      </c>
      <c r="G21" s="65">
        <v>998800</v>
      </c>
      <c r="H21" s="65">
        <v>1008400</v>
      </c>
      <c r="I21" s="65">
        <v>1017400</v>
      </c>
      <c r="J21" s="65">
        <v>1027500</v>
      </c>
      <c r="K21" s="65">
        <v>1038400</v>
      </c>
      <c r="L21" s="65">
        <v>1035200</v>
      </c>
      <c r="M21" s="65">
        <v>1033700</v>
      </c>
      <c r="N21" s="65">
        <v>1042800</v>
      </c>
      <c r="O21" s="37">
        <v>1057600</v>
      </c>
      <c r="P21" s="51">
        <v>1081000</v>
      </c>
      <c r="Q21" s="51">
        <v>1107200</v>
      </c>
      <c r="R21" s="53">
        <v>1128500</v>
      </c>
      <c r="S21" s="3">
        <v>1146200</v>
      </c>
      <c r="T21" s="109">
        <v>1162800</v>
      </c>
      <c r="U21" s="109">
        <v>1188100</v>
      </c>
      <c r="V21" s="109">
        <v>1195300</v>
      </c>
      <c r="W21" s="109">
        <v>1201800</v>
      </c>
      <c r="X21" s="109">
        <v>1225000</v>
      </c>
    </row>
    <row r="22" spans="1:24">
      <c r="A22" s="35" t="s">
        <v>26</v>
      </c>
      <c r="B22" s="65">
        <v>3880500</v>
      </c>
      <c r="C22" s="65">
        <v>3948500</v>
      </c>
      <c r="D22" s="65">
        <v>4027200</v>
      </c>
      <c r="E22" s="65">
        <v>4087500</v>
      </c>
      <c r="F22" s="65">
        <v>4133900</v>
      </c>
      <c r="G22" s="65">
        <v>4184600</v>
      </c>
      <c r="H22" s="65">
        <v>4223800</v>
      </c>
      <c r="I22" s="65">
        <v>4259800</v>
      </c>
      <c r="J22" s="65">
        <v>4302600</v>
      </c>
      <c r="K22" s="65">
        <v>4350700</v>
      </c>
      <c r="L22" s="65">
        <v>4384000</v>
      </c>
      <c r="M22" s="65">
        <v>4408100</v>
      </c>
      <c r="N22" s="36">
        <v>4442100</v>
      </c>
      <c r="O22" s="37">
        <v>4516500</v>
      </c>
      <c r="P22" s="51">
        <v>4609400</v>
      </c>
      <c r="Q22" s="51">
        <v>4714100</v>
      </c>
      <c r="R22" s="53">
        <v>4813600</v>
      </c>
      <c r="S22" s="3">
        <v>4900600</v>
      </c>
      <c r="T22" s="109">
        <v>4979200</v>
      </c>
      <c r="U22" s="109">
        <v>5090200</v>
      </c>
      <c r="V22" s="109">
        <v>5111300</v>
      </c>
      <c r="W22" s="109">
        <v>5117200</v>
      </c>
      <c r="X22" s="109">
        <v>5223100</v>
      </c>
    </row>
    <row r="23" spans="1:24" ht="45.6" customHeight="1">
      <c r="A23" s="197" t="s">
        <v>27</v>
      </c>
      <c r="B23" s="197"/>
      <c r="C23" s="197"/>
      <c r="D23" s="197"/>
      <c r="E23" s="197"/>
      <c r="F23" s="197"/>
      <c r="G23" s="197"/>
      <c r="H23" s="197"/>
      <c r="I23" s="197"/>
      <c r="J23" s="197"/>
      <c r="K23" s="197"/>
      <c r="L23" s="197"/>
      <c r="M23" s="197"/>
      <c r="N23" s="197"/>
      <c r="O23" s="197"/>
      <c r="P23" s="197"/>
      <c r="U23" s="10"/>
    </row>
    <row r="24" spans="1:24" ht="21.95" customHeight="1">
      <c r="A24" s="198" t="s">
        <v>148</v>
      </c>
      <c r="B24" s="198"/>
      <c r="C24" s="198"/>
      <c r="D24" s="198"/>
      <c r="E24" s="198"/>
      <c r="F24" s="198"/>
      <c r="G24" s="198"/>
      <c r="H24" s="198"/>
      <c r="I24" s="198"/>
      <c r="J24" s="198"/>
      <c r="K24" s="198"/>
      <c r="L24" s="198"/>
      <c r="M24" s="198"/>
      <c r="N24" s="198"/>
      <c r="O24" s="198"/>
      <c r="P24" s="198"/>
      <c r="U24" s="10"/>
    </row>
    <row r="25" spans="1:24" ht="14.25" customHeight="1">
      <c r="A25" s="96" t="s">
        <v>28</v>
      </c>
      <c r="B25" s="89"/>
      <c r="C25" s="89"/>
      <c r="D25" s="89"/>
      <c r="E25" s="89"/>
      <c r="F25" s="89"/>
      <c r="G25" s="89"/>
      <c r="H25" s="89"/>
      <c r="I25" s="89"/>
      <c r="J25" s="89"/>
      <c r="K25" s="89"/>
      <c r="L25" s="89"/>
      <c r="M25" s="89"/>
      <c r="N25" s="89"/>
      <c r="O25" s="89"/>
      <c r="P25" s="89"/>
      <c r="U25" s="10"/>
    </row>
    <row r="26" spans="1:24">
      <c r="A26" s="4" t="s">
        <v>29</v>
      </c>
      <c r="U26" s="10"/>
    </row>
    <row r="27" spans="1:24">
      <c r="A27" s="4"/>
      <c r="U27" s="10"/>
    </row>
    <row r="28" spans="1:24" ht="15.75">
      <c r="A28" s="195" t="s">
        <v>30</v>
      </c>
      <c r="B28" s="195"/>
      <c r="C28" s="195"/>
      <c r="D28" s="195"/>
      <c r="E28" s="195"/>
      <c r="F28" s="195"/>
      <c r="G28" s="195"/>
      <c r="H28" s="195"/>
      <c r="I28" s="195"/>
      <c r="J28" s="195"/>
      <c r="K28" s="195"/>
      <c r="L28" s="195"/>
      <c r="M28" s="195"/>
      <c r="N28" s="195"/>
      <c r="U28" s="10"/>
    </row>
    <row r="29" spans="1:24">
      <c r="U29" s="10"/>
    </row>
    <row r="30" spans="1:24">
      <c r="A30" s="17"/>
      <c r="B30" s="170" t="s">
        <v>4</v>
      </c>
      <c r="C30" s="170" t="s">
        <v>31</v>
      </c>
      <c r="D30" s="170" t="s">
        <v>5</v>
      </c>
      <c r="E30" s="170" t="s">
        <v>6</v>
      </c>
      <c r="F30" s="170" t="s">
        <v>7</v>
      </c>
      <c r="G30" s="170">
        <v>2006</v>
      </c>
      <c r="H30" s="170">
        <v>2007</v>
      </c>
      <c r="I30" s="170">
        <v>2008</v>
      </c>
      <c r="J30" s="170">
        <v>2009</v>
      </c>
      <c r="K30" s="170">
        <v>2010</v>
      </c>
      <c r="L30" s="170">
        <v>2011</v>
      </c>
      <c r="M30" s="170">
        <v>2012</v>
      </c>
      <c r="N30" s="170">
        <v>2013</v>
      </c>
      <c r="O30" s="170">
        <v>2014</v>
      </c>
      <c r="P30" s="170">
        <v>2015</v>
      </c>
      <c r="Q30" s="137">
        <v>2016</v>
      </c>
      <c r="R30" s="137">
        <v>2017</v>
      </c>
      <c r="S30" s="137">
        <v>2018</v>
      </c>
      <c r="T30" s="137">
        <v>2019</v>
      </c>
      <c r="U30" s="137">
        <v>2020</v>
      </c>
      <c r="V30" s="137">
        <v>2021</v>
      </c>
      <c r="W30" s="137">
        <v>2022</v>
      </c>
      <c r="X30" s="137">
        <v>2023</v>
      </c>
    </row>
    <row r="31" spans="1:24">
      <c r="A31" s="18" t="s">
        <v>8</v>
      </c>
      <c r="B31" s="19">
        <f t="shared" ref="B31:O31" si="0">B4/B22</f>
        <v>3.7211699523257313E-2</v>
      </c>
      <c r="C31" s="19">
        <f t="shared" si="0"/>
        <v>3.6976066860833226E-2</v>
      </c>
      <c r="D31" s="19">
        <f t="shared" si="0"/>
        <v>3.6725268176400476E-2</v>
      </c>
      <c r="E31" s="19">
        <f t="shared" si="0"/>
        <v>3.6574923547400613E-2</v>
      </c>
      <c r="F31" s="19">
        <f t="shared" si="0"/>
        <v>3.6527250296330339E-2</v>
      </c>
      <c r="G31" s="19">
        <f t="shared" si="0"/>
        <v>3.6490942981408023E-2</v>
      </c>
      <c r="H31" s="19">
        <f t="shared" si="0"/>
        <v>3.6625787205833607E-2</v>
      </c>
      <c r="I31" s="19">
        <f t="shared" si="0"/>
        <v>3.669186346776844E-2</v>
      </c>
      <c r="J31" s="19">
        <f t="shared" si="0"/>
        <v>3.6768465578952261E-2</v>
      </c>
      <c r="K31" s="19">
        <f t="shared" si="0"/>
        <v>3.6913600110327072E-2</v>
      </c>
      <c r="L31" s="19">
        <f t="shared" si="0"/>
        <v>3.706660583941606E-2</v>
      </c>
      <c r="M31" s="19">
        <f t="shared" si="0"/>
        <v>3.7090810099589394E-2</v>
      </c>
      <c r="N31" s="19">
        <f t="shared" si="0"/>
        <v>3.7077058148173164E-2</v>
      </c>
      <c r="O31" s="19">
        <f t="shared" si="0"/>
        <v>3.7241226613528175E-2</v>
      </c>
      <c r="P31" s="19">
        <f>P4/(P$22)</f>
        <v>3.7336746648153771E-2</v>
      </c>
      <c r="Q31" s="19">
        <f>Q4/(Q$22)</f>
        <v>3.7419655925839505E-2</v>
      </c>
      <c r="R31" s="50">
        <f>R4/(R$22)</f>
        <v>3.7643343859065981E-2</v>
      </c>
      <c r="S31" s="50">
        <f>S4/(S$22)</f>
        <v>3.7913724850018364E-2</v>
      </c>
      <c r="T31" s="50">
        <f>T4/(T$22)</f>
        <v>3.7977988431876608E-2</v>
      </c>
      <c r="U31" s="50">
        <f>U4/U$22</f>
        <v>3.8230324938116379E-2</v>
      </c>
      <c r="V31" s="50">
        <f>V4/V$22</f>
        <v>3.8835521295952108E-2</v>
      </c>
      <c r="W31" s="50">
        <f>W4/W$22</f>
        <v>3.9318377237551785E-2</v>
      </c>
      <c r="X31" s="50">
        <f>X4/5223100</f>
        <v>3.9038119124657773E-2</v>
      </c>
    </row>
    <row r="32" spans="1:24">
      <c r="A32" s="18" t="s">
        <v>9</v>
      </c>
      <c r="B32" s="19">
        <f t="shared" ref="B32:O32" si="1">B5/B22</f>
        <v>0.3139543873212215</v>
      </c>
      <c r="C32" s="19">
        <f t="shared" si="1"/>
        <v>0.31804482714955046</v>
      </c>
      <c r="D32" s="19">
        <f t="shared" si="1"/>
        <v>0.32220897894318634</v>
      </c>
      <c r="E32" s="19">
        <f t="shared" si="1"/>
        <v>0.32440366972477064</v>
      </c>
      <c r="F32" s="19">
        <f t="shared" si="1"/>
        <v>0.32630203923655626</v>
      </c>
      <c r="G32" s="19">
        <f t="shared" si="1"/>
        <v>0.32810782392582327</v>
      </c>
      <c r="H32" s="19">
        <f t="shared" si="1"/>
        <v>0.32918225294758274</v>
      </c>
      <c r="I32" s="19">
        <f t="shared" si="1"/>
        <v>0.32994506784356076</v>
      </c>
      <c r="J32" s="19">
        <f t="shared" si="1"/>
        <v>0.33042811323385862</v>
      </c>
      <c r="K32" s="19">
        <f t="shared" si="1"/>
        <v>0.33088928218447605</v>
      </c>
      <c r="L32" s="19">
        <f t="shared" si="1"/>
        <v>0.33293795620437955</v>
      </c>
      <c r="M32" s="19">
        <f t="shared" si="1"/>
        <v>0.33495156643451829</v>
      </c>
      <c r="N32" s="19">
        <f t="shared" si="1"/>
        <v>0.3361473177100921</v>
      </c>
      <c r="O32" s="19">
        <f t="shared" si="1"/>
        <v>0.33663234805712389</v>
      </c>
      <c r="P32" s="19">
        <f t="shared" ref="P32:P49" si="2">P5/(P$22)</f>
        <v>0.33687681693929794</v>
      </c>
      <c r="Q32" s="19">
        <f t="shared" ref="Q32:T49" si="3">Q5/(Q$22)</f>
        <v>0.33724358838378482</v>
      </c>
      <c r="R32" s="50">
        <f t="shared" si="3"/>
        <v>0.33760594980887487</v>
      </c>
      <c r="S32" s="50">
        <f t="shared" si="3"/>
        <v>0.33767293800759091</v>
      </c>
      <c r="T32" s="50">
        <f t="shared" si="3"/>
        <v>0.33766468508997427</v>
      </c>
      <c r="U32" s="50">
        <f t="shared" ref="U32:U49" si="4">U5/U$22</f>
        <v>0.33676476366351027</v>
      </c>
      <c r="V32" s="50">
        <f>V5/V$22</f>
        <v>0.33351593528065265</v>
      </c>
      <c r="W32" s="50">
        <f t="shared" ref="W32:W49" si="5">W5/W$22</f>
        <v>0.33070819979676386</v>
      </c>
      <c r="X32" s="50">
        <f t="shared" ref="X32:X49" si="6">X5/5223100</f>
        <v>0.33300147422029064</v>
      </c>
    </row>
    <row r="33" spans="1:24">
      <c r="A33" s="18" t="s">
        <v>10</v>
      </c>
      <c r="B33" s="19">
        <f t="shared" ref="B33:O33" si="7">B6/B22</f>
        <v>9.4936219559335136E-2</v>
      </c>
      <c r="C33" s="19">
        <f t="shared" si="7"/>
        <v>9.4567557300240593E-2</v>
      </c>
      <c r="D33" s="19">
        <f t="shared" si="7"/>
        <v>9.4159713945172821E-2</v>
      </c>
      <c r="E33" s="19">
        <f t="shared" si="7"/>
        <v>9.4067278287461767E-2</v>
      </c>
      <c r="F33" s="19">
        <f t="shared" si="7"/>
        <v>9.4027431723070223E-2</v>
      </c>
      <c r="G33" s="19">
        <f t="shared" si="7"/>
        <v>9.3963580748458633E-2</v>
      </c>
      <c r="H33" s="19">
        <f t="shared" si="7"/>
        <v>9.4062218855059429E-2</v>
      </c>
      <c r="I33" s="19">
        <f t="shared" si="7"/>
        <v>9.4276726606882952E-2</v>
      </c>
      <c r="J33" s="19">
        <f t="shared" si="7"/>
        <v>9.4500999395714214E-2</v>
      </c>
      <c r="K33" s="19">
        <f t="shared" si="7"/>
        <v>9.4789344243455073E-2</v>
      </c>
      <c r="L33" s="19">
        <f t="shared" si="7"/>
        <v>9.5187043795620443E-2</v>
      </c>
      <c r="M33" s="19">
        <f t="shared" si="7"/>
        <v>9.5619427871418528E-2</v>
      </c>
      <c r="N33" s="19">
        <f t="shared" si="7"/>
        <v>9.5585421309740889E-2</v>
      </c>
      <c r="O33" s="19">
        <f t="shared" si="7"/>
        <v>9.5737850105169928E-2</v>
      </c>
      <c r="P33" s="19">
        <f t="shared" si="2"/>
        <v>9.5912700134507742E-2</v>
      </c>
      <c r="Q33" s="19">
        <f t="shared" si="3"/>
        <v>9.6052268725737674E-2</v>
      </c>
      <c r="R33" s="50">
        <f t="shared" si="3"/>
        <v>9.6601296327073288E-2</v>
      </c>
      <c r="S33" s="50">
        <f t="shared" si="3"/>
        <v>9.7049340897033015E-2</v>
      </c>
      <c r="T33" s="50">
        <f t="shared" si="3"/>
        <v>9.7545790488431872E-2</v>
      </c>
      <c r="U33" s="50">
        <f t="shared" si="4"/>
        <v>9.8247613060390551E-2</v>
      </c>
      <c r="V33" s="50">
        <f t="shared" ref="V33:V49" si="8">V6/V$22</f>
        <v>9.9074599416978062E-2</v>
      </c>
      <c r="W33" s="50">
        <f t="shared" si="5"/>
        <v>9.983975611662628E-2</v>
      </c>
      <c r="X33" s="50">
        <f t="shared" si="6"/>
        <v>0.10005552258237445</v>
      </c>
    </row>
    <row r="34" spans="1:24">
      <c r="A34" s="18" t="s">
        <v>11</v>
      </c>
      <c r="B34" s="19">
        <f t="shared" ref="B34:O34" si="9">B7/B22</f>
        <v>6.3625821414766137E-2</v>
      </c>
      <c r="C34" s="19">
        <f t="shared" si="9"/>
        <v>6.3492465493225278E-2</v>
      </c>
      <c r="D34" s="19">
        <f t="shared" si="9"/>
        <v>6.3319427890345656E-2</v>
      </c>
      <c r="E34" s="19">
        <f t="shared" si="9"/>
        <v>6.3388379204892972E-2</v>
      </c>
      <c r="F34" s="19">
        <f t="shared" si="9"/>
        <v>6.3426788262899436E-2</v>
      </c>
      <c r="G34" s="19">
        <f t="shared" si="9"/>
        <v>6.3399130143860824E-2</v>
      </c>
      <c r="H34" s="19">
        <f t="shared" si="9"/>
        <v>6.3426298593683414E-2</v>
      </c>
      <c r="I34" s="19">
        <f t="shared" si="9"/>
        <v>6.343020799098549E-2</v>
      </c>
      <c r="J34" s="19">
        <f t="shared" si="9"/>
        <v>6.3380281690140844E-2</v>
      </c>
      <c r="K34" s="19">
        <f t="shared" si="9"/>
        <v>6.3369113016296233E-2</v>
      </c>
      <c r="L34" s="19">
        <f t="shared" si="9"/>
        <v>6.3458029197080296E-2</v>
      </c>
      <c r="M34" s="19">
        <f t="shared" si="9"/>
        <v>6.3247204010798308E-2</v>
      </c>
      <c r="N34" s="19">
        <f t="shared" si="9"/>
        <v>6.2965714414353571E-2</v>
      </c>
      <c r="O34" s="19">
        <f t="shared" si="9"/>
        <v>6.3345510904461416E-2</v>
      </c>
      <c r="P34" s="19">
        <f t="shared" si="2"/>
        <v>6.3609146526662913E-2</v>
      </c>
      <c r="Q34" s="19">
        <f t="shared" si="3"/>
        <v>6.3957064975286901E-2</v>
      </c>
      <c r="R34" s="50">
        <f t="shared" si="3"/>
        <v>6.4712481302974911E-2</v>
      </c>
      <c r="S34" s="50">
        <f t="shared" si="3"/>
        <v>6.5461372076888541E-2</v>
      </c>
      <c r="T34" s="50">
        <f t="shared" si="3"/>
        <v>6.5914203084832909E-2</v>
      </c>
      <c r="U34" s="50">
        <f t="shared" si="4"/>
        <v>6.663785312954304E-2</v>
      </c>
      <c r="V34" s="50">
        <f t="shared" si="8"/>
        <v>6.7321425077768865E-2</v>
      </c>
      <c r="W34" s="50">
        <f t="shared" si="5"/>
        <v>6.7790979441882282E-2</v>
      </c>
      <c r="X34" s="50">
        <f t="shared" si="6"/>
        <v>6.7794987651011857E-2</v>
      </c>
    </row>
    <row r="35" spans="1:24">
      <c r="A35" s="18" t="s">
        <v>12</v>
      </c>
      <c r="B35" s="19">
        <f t="shared" ref="B35:O35" si="10">B8/B22</f>
        <v>1.1725293132328308E-2</v>
      </c>
      <c r="C35" s="19">
        <f t="shared" si="10"/>
        <v>1.1523363302519945E-2</v>
      </c>
      <c r="D35" s="19">
        <f t="shared" si="10"/>
        <v>1.1372665872069924E-2</v>
      </c>
      <c r="E35" s="19">
        <f t="shared" si="10"/>
        <v>1.1204892966360857E-2</v>
      </c>
      <c r="F35" s="19">
        <f t="shared" si="10"/>
        <v>1.1103316480805051E-2</v>
      </c>
      <c r="G35" s="19">
        <f t="shared" si="10"/>
        <v>1.0992687473115711E-2</v>
      </c>
      <c r="H35" s="19">
        <f t="shared" si="10"/>
        <v>1.0890667171741086E-2</v>
      </c>
      <c r="I35" s="19">
        <f t="shared" si="10"/>
        <v>1.0798629043617071E-2</v>
      </c>
      <c r="J35" s="19">
        <f t="shared" si="10"/>
        <v>1.0760935248454423E-2</v>
      </c>
      <c r="K35" s="19">
        <f t="shared" si="10"/>
        <v>1.0733904888868459E-2</v>
      </c>
      <c r="L35" s="19">
        <f t="shared" si="10"/>
        <v>1.0675182481751824E-2</v>
      </c>
      <c r="M35" s="19">
        <f t="shared" si="10"/>
        <v>1.0662190059209183E-2</v>
      </c>
      <c r="N35" s="19">
        <f t="shared" si="10"/>
        <v>1.0580581256612863E-2</v>
      </c>
      <c r="O35" s="19">
        <f t="shared" si="10"/>
        <v>1.0516993246983283E-2</v>
      </c>
      <c r="P35" s="19">
        <f t="shared" si="2"/>
        <v>1.0435197639606023E-2</v>
      </c>
      <c r="Q35" s="19">
        <f t="shared" si="3"/>
        <v>1.0351922954540634E-2</v>
      </c>
      <c r="R35" s="50">
        <f t="shared" si="3"/>
        <v>1.0221040385574207E-2</v>
      </c>
      <c r="S35" s="50">
        <f t="shared" si="3"/>
        <v>1.0100803983185733E-2</v>
      </c>
      <c r="T35" s="50">
        <f t="shared" si="3"/>
        <v>1.008194087403599E-2</v>
      </c>
      <c r="U35" s="50">
        <f t="shared" si="4"/>
        <v>1.009783505559703E-2</v>
      </c>
      <c r="V35" s="50">
        <f t="shared" si="8"/>
        <v>1.0114843581867627E-2</v>
      </c>
      <c r="W35" s="50">
        <f t="shared" si="5"/>
        <v>1.0161807238333464E-2</v>
      </c>
      <c r="X35" s="50">
        <f t="shared" si="6"/>
        <v>1.0070647699641975E-2</v>
      </c>
    </row>
    <row r="36" spans="1:24">
      <c r="A36" s="18" t="s">
        <v>13</v>
      </c>
      <c r="B36" s="19">
        <f t="shared" ref="B36:O36" si="11">B9/B22</f>
        <v>3.7959025898724394E-2</v>
      </c>
      <c r="C36" s="19">
        <f t="shared" si="11"/>
        <v>3.7609218690642016E-2</v>
      </c>
      <c r="D36" s="19">
        <f t="shared" si="11"/>
        <v>3.7097735399284862E-2</v>
      </c>
      <c r="E36" s="19">
        <f t="shared" si="11"/>
        <v>3.6795107033639141E-2</v>
      </c>
      <c r="F36" s="19">
        <f t="shared" si="11"/>
        <v>3.6575630760298988E-2</v>
      </c>
      <c r="G36" s="19">
        <f t="shared" si="11"/>
        <v>3.6347560101323902E-2</v>
      </c>
      <c r="H36" s="19">
        <f t="shared" si="11"/>
        <v>3.6199630664330698E-2</v>
      </c>
      <c r="I36" s="19">
        <f t="shared" si="11"/>
        <v>3.6034555612939577E-2</v>
      </c>
      <c r="J36" s="19">
        <f t="shared" si="11"/>
        <v>3.5908520429507741E-2</v>
      </c>
      <c r="K36" s="19">
        <f t="shared" si="11"/>
        <v>3.5925253407497644E-2</v>
      </c>
      <c r="L36" s="19">
        <f t="shared" si="11"/>
        <v>3.5880474452554746E-2</v>
      </c>
      <c r="M36" s="19">
        <f t="shared" si="11"/>
        <v>3.5729679453732899E-2</v>
      </c>
      <c r="N36" s="19">
        <f t="shared" si="11"/>
        <v>3.5568762522230478E-2</v>
      </c>
      <c r="O36" s="19">
        <f t="shared" si="11"/>
        <v>3.5602789770840255E-2</v>
      </c>
      <c r="P36" s="19">
        <f t="shared" si="2"/>
        <v>3.5514383650800535E-2</v>
      </c>
      <c r="Q36" s="19">
        <f t="shared" si="3"/>
        <v>3.5404425022803929E-2</v>
      </c>
      <c r="R36" s="50">
        <f t="shared" si="3"/>
        <v>3.525427954129965E-2</v>
      </c>
      <c r="S36" s="50">
        <f t="shared" si="3"/>
        <v>3.5179365791943841E-2</v>
      </c>
      <c r="T36" s="50">
        <f t="shared" si="3"/>
        <v>3.5126124678663238E-2</v>
      </c>
      <c r="U36" s="50">
        <f t="shared" si="4"/>
        <v>3.5362068288082985E-2</v>
      </c>
      <c r="V36" s="50">
        <f t="shared" si="8"/>
        <v>3.5626944221626593E-2</v>
      </c>
      <c r="W36" s="50">
        <f t="shared" si="5"/>
        <v>3.5722660830141487E-2</v>
      </c>
      <c r="X36" s="50">
        <f t="shared" si="6"/>
        <v>3.5381286975168007E-2</v>
      </c>
    </row>
    <row r="37" spans="1:24">
      <c r="A37" s="18" t="s">
        <v>14</v>
      </c>
      <c r="B37" s="19">
        <f t="shared" ref="B37:O37" si="12">B10/B22</f>
        <v>2.7238757892024224E-2</v>
      </c>
      <c r="C37" s="19">
        <f t="shared" si="12"/>
        <v>2.6820311510700266E-2</v>
      </c>
      <c r="D37" s="19">
        <f t="shared" si="12"/>
        <v>2.647000397298371E-2</v>
      </c>
      <c r="E37" s="19">
        <f t="shared" si="12"/>
        <v>2.6128440366972476E-2</v>
      </c>
      <c r="F37" s="19">
        <f t="shared" si="12"/>
        <v>2.5835167759258811E-2</v>
      </c>
      <c r="G37" s="19">
        <f t="shared" si="12"/>
        <v>2.564163838837643E-2</v>
      </c>
      <c r="H37" s="19">
        <f t="shared" si="12"/>
        <v>2.5474691036507409E-2</v>
      </c>
      <c r="I37" s="19">
        <f t="shared" si="12"/>
        <v>2.5423728813559324E-2</v>
      </c>
      <c r="J37" s="19">
        <f t="shared" si="12"/>
        <v>2.5403244549807094E-2</v>
      </c>
      <c r="K37" s="19">
        <f t="shared" si="12"/>
        <v>2.5444181396097179E-2</v>
      </c>
      <c r="L37" s="19">
        <f t="shared" si="12"/>
        <v>2.5501824817518247E-2</v>
      </c>
      <c r="M37" s="19">
        <f t="shared" si="12"/>
        <v>2.5566570631337764E-2</v>
      </c>
      <c r="N37" s="19">
        <f t="shared" si="12"/>
        <v>2.5573490015983431E-2</v>
      </c>
      <c r="O37" s="19">
        <f t="shared" si="12"/>
        <v>2.5462194176906896E-2</v>
      </c>
      <c r="P37" s="19">
        <f t="shared" si="2"/>
        <v>2.52961339870699E-2</v>
      </c>
      <c r="Q37" s="19">
        <f t="shared" si="3"/>
        <v>2.513735389575953E-2</v>
      </c>
      <c r="R37" s="50">
        <f t="shared" si="3"/>
        <v>2.4929366794083429E-2</v>
      </c>
      <c r="S37" s="50">
        <f t="shared" si="3"/>
        <v>2.4731665510345672E-2</v>
      </c>
      <c r="T37" s="50">
        <f t="shared" si="3"/>
        <v>2.4722847043701798E-2</v>
      </c>
      <c r="U37" s="50">
        <f t="shared" si="4"/>
        <v>2.4596283053711053E-2</v>
      </c>
      <c r="V37" s="50">
        <f t="shared" si="8"/>
        <v>2.4749085359888873E-2</v>
      </c>
      <c r="W37" s="50">
        <f t="shared" si="5"/>
        <v>2.4876885796920191E-2</v>
      </c>
      <c r="X37" s="50">
        <f t="shared" si="6"/>
        <v>2.4640539143420574E-2</v>
      </c>
    </row>
    <row r="38" spans="1:24">
      <c r="A38" s="18" t="s">
        <v>15</v>
      </c>
      <c r="B38" s="19">
        <f t="shared" ref="B38:O38" si="13">B11/B22</f>
        <v>5.8626465661641543E-2</v>
      </c>
      <c r="C38" s="19">
        <f t="shared" si="13"/>
        <v>5.7692794732176776E-2</v>
      </c>
      <c r="D38" s="19">
        <f t="shared" si="13"/>
        <v>5.6788835915772745E-2</v>
      </c>
      <c r="E38" s="19">
        <f t="shared" si="13"/>
        <v>5.6073394495412841E-2</v>
      </c>
      <c r="F38" s="19">
        <f t="shared" si="13"/>
        <v>5.5371441012119306E-2</v>
      </c>
      <c r="G38" s="19">
        <f t="shared" si="13"/>
        <v>5.4820054485494429E-2</v>
      </c>
      <c r="H38" s="19">
        <f t="shared" si="13"/>
        <v>5.4145556134286663E-2</v>
      </c>
      <c r="I38" s="19">
        <f t="shared" si="13"/>
        <v>5.3664491290670926E-2</v>
      </c>
      <c r="J38" s="19">
        <f t="shared" si="13"/>
        <v>5.3293357504764563E-2</v>
      </c>
      <c r="K38" s="19">
        <f t="shared" si="13"/>
        <v>5.2956995426023397E-2</v>
      </c>
      <c r="L38" s="19">
        <f t="shared" si="13"/>
        <v>5.2760036496350367E-2</v>
      </c>
      <c r="M38" s="19">
        <f t="shared" si="13"/>
        <v>5.244890088700347E-2</v>
      </c>
      <c r="N38" s="19">
        <f t="shared" si="13"/>
        <v>5.2047455032529659E-2</v>
      </c>
      <c r="O38" s="19">
        <f t="shared" si="13"/>
        <v>5.1854311967231261E-2</v>
      </c>
      <c r="P38" s="19">
        <f t="shared" si="2"/>
        <v>5.1503449472816418E-2</v>
      </c>
      <c r="Q38" s="19">
        <f t="shared" si="3"/>
        <v>5.1144439023355463E-2</v>
      </c>
      <c r="R38" s="50">
        <f t="shared" si="3"/>
        <v>5.0752035898288181E-2</v>
      </c>
      <c r="S38" s="50">
        <f t="shared" si="3"/>
        <v>5.0504019915928663E-2</v>
      </c>
      <c r="T38" s="50">
        <f t="shared" si="3"/>
        <v>5.0329370179948589E-2</v>
      </c>
      <c r="U38" s="50">
        <f t="shared" si="4"/>
        <v>5.0017681034144043E-2</v>
      </c>
      <c r="V38" s="50">
        <f t="shared" si="8"/>
        <v>5.0222057010936551E-2</v>
      </c>
      <c r="W38" s="50">
        <f t="shared" si="5"/>
        <v>5.0340029703744238E-2</v>
      </c>
      <c r="X38" s="50">
        <f t="shared" si="6"/>
        <v>4.9951178418946605E-2</v>
      </c>
    </row>
    <row r="39" spans="1:24">
      <c r="A39" s="18" t="s">
        <v>16</v>
      </c>
      <c r="B39" s="19">
        <f t="shared" ref="B39:O39" si="14">B12/B22</f>
        <v>0.11343898982089937</v>
      </c>
      <c r="C39" s="19">
        <f t="shared" si="14"/>
        <v>0.1129036342915031</v>
      </c>
      <c r="D39" s="19">
        <f t="shared" si="14"/>
        <v>0.11231128327373857</v>
      </c>
      <c r="E39" s="19">
        <f t="shared" si="14"/>
        <v>0.112</v>
      </c>
      <c r="F39" s="19">
        <f t="shared" si="14"/>
        <v>0.11166211083964295</v>
      </c>
      <c r="G39" s="19">
        <f t="shared" si="14"/>
        <v>0.11143239497204034</v>
      </c>
      <c r="H39" s="19">
        <f t="shared" si="14"/>
        <v>0.11110848051517591</v>
      </c>
      <c r="I39" s="19">
        <f t="shared" si="14"/>
        <v>0.11075637353866379</v>
      </c>
      <c r="J39" s="19">
        <f t="shared" si="14"/>
        <v>0.11053781434481476</v>
      </c>
      <c r="K39" s="19">
        <f t="shared" si="14"/>
        <v>0.11018916496196014</v>
      </c>
      <c r="L39" s="19">
        <f t="shared" si="14"/>
        <v>0.11026459854014599</v>
      </c>
      <c r="M39" s="19">
        <f t="shared" si="14"/>
        <v>0.11004741271749734</v>
      </c>
      <c r="N39" s="19">
        <f t="shared" si="14"/>
        <v>0.10956529569347831</v>
      </c>
      <c r="O39" s="19">
        <f t="shared" si="14"/>
        <v>0.10933244769179674</v>
      </c>
      <c r="P39" s="19">
        <f t="shared" si="2"/>
        <v>0.10886449429426824</v>
      </c>
      <c r="Q39" s="19">
        <f t="shared" si="3"/>
        <v>0.10833457075581765</v>
      </c>
      <c r="R39" s="50">
        <f t="shared" si="3"/>
        <v>0.10767409007811202</v>
      </c>
      <c r="S39" s="50">
        <f t="shared" si="3"/>
        <v>0.10731339019711872</v>
      </c>
      <c r="T39" s="50">
        <f t="shared" si="3"/>
        <v>0.10696497429305912</v>
      </c>
      <c r="U39" s="50">
        <f t="shared" si="4"/>
        <v>0.10649876232760992</v>
      </c>
      <c r="V39" s="50">
        <f t="shared" si="8"/>
        <v>0.10654823626083385</v>
      </c>
      <c r="W39" s="50">
        <f t="shared" si="5"/>
        <v>0.10624951145157507</v>
      </c>
      <c r="X39" s="50">
        <f t="shared" si="6"/>
        <v>0.10539717792115794</v>
      </c>
    </row>
    <row r="40" spans="1:24">
      <c r="A40" s="18" t="s">
        <v>17</v>
      </c>
      <c r="B40" s="19">
        <f t="shared" ref="B40:O40" si="15">B13/B22</f>
        <v>1.0926427006829017E-2</v>
      </c>
      <c r="C40" s="19">
        <f t="shared" si="15"/>
        <v>1.094086361909586E-2</v>
      </c>
      <c r="D40" s="19">
        <f t="shared" si="15"/>
        <v>1.0950536352800954E-2</v>
      </c>
      <c r="E40" s="19">
        <f t="shared" si="15"/>
        <v>1.1009174311926606E-2</v>
      </c>
      <c r="F40" s="19">
        <f t="shared" si="15"/>
        <v>1.1006555552867753E-2</v>
      </c>
      <c r="G40" s="19">
        <f t="shared" si="15"/>
        <v>1.0944893179754337E-2</v>
      </c>
      <c r="H40" s="19">
        <f t="shared" si="15"/>
        <v>1.0938017898574744E-2</v>
      </c>
      <c r="I40" s="19">
        <f t="shared" si="15"/>
        <v>1.0916005446265083E-2</v>
      </c>
      <c r="J40" s="19">
        <f t="shared" si="15"/>
        <v>1.090038581322921E-2</v>
      </c>
      <c r="K40" s="19">
        <f t="shared" si="15"/>
        <v>1.0894798538166273E-2</v>
      </c>
      <c r="L40" s="19">
        <f t="shared" si="15"/>
        <v>1.0994525547445256E-2</v>
      </c>
      <c r="M40" s="19">
        <f t="shared" si="15"/>
        <v>1.1025158231437581E-2</v>
      </c>
      <c r="N40" s="19">
        <f t="shared" si="15"/>
        <v>1.0985795006866122E-2</v>
      </c>
      <c r="O40" s="19">
        <f t="shared" si="15"/>
        <v>1.1004096092106719E-2</v>
      </c>
      <c r="P40" s="19">
        <f t="shared" si="2"/>
        <v>1.0999262376882023E-2</v>
      </c>
      <c r="Q40" s="19">
        <f t="shared" si="3"/>
        <v>1.1009524617636452E-2</v>
      </c>
      <c r="R40" s="50">
        <f t="shared" si="3"/>
        <v>1.1010470334053515E-2</v>
      </c>
      <c r="S40" s="50">
        <f t="shared" si="3"/>
        <v>1.1019058890748073E-2</v>
      </c>
      <c r="T40" s="50">
        <f t="shared" si="3"/>
        <v>1.1025867609254499E-2</v>
      </c>
      <c r="U40" s="50">
        <f t="shared" si="4"/>
        <v>1.1256925071706416E-2</v>
      </c>
      <c r="V40" s="50">
        <f t="shared" si="8"/>
        <v>1.1366971220628803E-2</v>
      </c>
      <c r="W40" s="50">
        <f t="shared" si="5"/>
        <v>1.1451575080121942E-2</v>
      </c>
      <c r="X40" s="50">
        <f t="shared" si="6"/>
        <v>1.1372556527732572E-2</v>
      </c>
    </row>
    <row r="41" spans="1:24">
      <c r="A41" s="18" t="s">
        <v>18</v>
      </c>
      <c r="B41" s="19">
        <f t="shared" ref="B41:O41" si="16">B14/B22</f>
        <v>1.1055276381909548E-2</v>
      </c>
      <c r="C41" s="19">
        <f t="shared" si="16"/>
        <v>1.0915537545903508E-2</v>
      </c>
      <c r="D41" s="19">
        <f t="shared" si="16"/>
        <v>1.0826380611839492E-2</v>
      </c>
      <c r="E41" s="19">
        <f t="shared" si="16"/>
        <v>1.0764525993883792E-2</v>
      </c>
      <c r="F41" s="19">
        <f t="shared" si="16"/>
        <v>1.0667892305087205E-2</v>
      </c>
      <c r="G41" s="19">
        <f t="shared" si="16"/>
        <v>1.0586435979544043E-2</v>
      </c>
      <c r="H41" s="19">
        <f t="shared" si="16"/>
        <v>1.0582887447322317E-2</v>
      </c>
      <c r="I41" s="19">
        <f t="shared" si="16"/>
        <v>1.0610826799380253E-2</v>
      </c>
      <c r="J41" s="19">
        <f t="shared" si="16"/>
        <v>1.0644726444475434E-2</v>
      </c>
      <c r="K41" s="19">
        <f t="shared" si="16"/>
        <v>1.0687935274783369E-2</v>
      </c>
      <c r="L41" s="19">
        <f t="shared" si="16"/>
        <v>1.0834854014598541E-2</v>
      </c>
      <c r="M41" s="19">
        <f t="shared" si="16"/>
        <v>1.0934416188380482E-2</v>
      </c>
      <c r="N41" s="19">
        <f t="shared" si="16"/>
        <v>1.0963283131852053E-2</v>
      </c>
      <c r="O41" s="19">
        <f t="shared" si="16"/>
        <v>1.0981955053692018E-2</v>
      </c>
      <c r="P41" s="19">
        <f t="shared" si="2"/>
        <v>1.0955872781706946E-2</v>
      </c>
      <c r="Q41" s="19">
        <f t="shared" si="3"/>
        <v>1.0903459833266158E-2</v>
      </c>
      <c r="R41" s="50">
        <f t="shared" si="3"/>
        <v>1.0802725610769486E-2</v>
      </c>
      <c r="S41" s="50">
        <f t="shared" si="3"/>
        <v>1.0753785250785618E-2</v>
      </c>
      <c r="T41" s="50">
        <f t="shared" si="3"/>
        <v>1.072461439588689E-2</v>
      </c>
      <c r="U41" s="50">
        <f t="shared" si="4"/>
        <v>1.078543082786531E-2</v>
      </c>
      <c r="V41" s="50">
        <f t="shared" si="8"/>
        <v>1.0740907401248214E-2</v>
      </c>
      <c r="W41" s="50">
        <f t="shared" si="5"/>
        <v>1.0748065348237317E-2</v>
      </c>
      <c r="X41" s="50">
        <f t="shared" si="6"/>
        <v>1.0645019241446651E-2</v>
      </c>
    </row>
    <row r="42" spans="1:24">
      <c r="A42" s="18" t="s">
        <v>19</v>
      </c>
      <c r="B42" s="19">
        <f t="shared" ref="B42:O42" si="17">B15/B22</f>
        <v>1.0488339131555212E-2</v>
      </c>
      <c r="C42" s="19">
        <f t="shared" si="17"/>
        <v>1.0434342155248829E-2</v>
      </c>
      <c r="D42" s="19">
        <f t="shared" si="17"/>
        <v>1.0379419944378227E-2</v>
      </c>
      <c r="E42" s="19">
        <f t="shared" si="17"/>
        <v>1.0397553516819572E-2</v>
      </c>
      <c r="F42" s="19">
        <f t="shared" si="17"/>
        <v>1.0401799753259633E-2</v>
      </c>
      <c r="G42" s="19">
        <f t="shared" si="17"/>
        <v>1.0419155952779239E-2</v>
      </c>
      <c r="H42" s="19">
        <f t="shared" si="17"/>
        <v>1.0369809176570861E-2</v>
      </c>
      <c r="I42" s="19">
        <f t="shared" si="17"/>
        <v>1.0376073994084229E-2</v>
      </c>
      <c r="J42" s="19">
        <f t="shared" si="17"/>
        <v>1.0319341793334264E-2</v>
      </c>
      <c r="K42" s="19">
        <f t="shared" si="17"/>
        <v>1.0251223940975015E-2</v>
      </c>
      <c r="L42" s="19">
        <f t="shared" si="17"/>
        <v>1.0196167883211678E-2</v>
      </c>
      <c r="M42" s="19">
        <f t="shared" si="17"/>
        <v>1.0117737800866587E-2</v>
      </c>
      <c r="N42" s="19">
        <f t="shared" si="17"/>
        <v>1.0062808131289255E-2</v>
      </c>
      <c r="O42" s="19">
        <f t="shared" si="17"/>
        <v>1.0052031440274549E-2</v>
      </c>
      <c r="P42" s="19">
        <f t="shared" si="2"/>
        <v>1.0022996485442791E-2</v>
      </c>
      <c r="Q42" s="19">
        <f t="shared" si="3"/>
        <v>9.9913026876816361E-3</v>
      </c>
      <c r="R42" s="50">
        <f t="shared" si="3"/>
        <v>9.9509722453049697E-3</v>
      </c>
      <c r="S42" s="50">
        <f t="shared" si="3"/>
        <v>9.9375586662857618E-3</v>
      </c>
      <c r="T42" s="50">
        <f t="shared" si="3"/>
        <v>9.901188946015424E-3</v>
      </c>
      <c r="U42" s="50">
        <f t="shared" si="4"/>
        <v>1.007818946210365E-2</v>
      </c>
      <c r="V42" s="50">
        <f t="shared" si="8"/>
        <v>1.0095279087511982E-2</v>
      </c>
      <c r="W42" s="50">
        <f t="shared" si="5"/>
        <v>1.0083639490346283E-2</v>
      </c>
      <c r="X42" s="50">
        <f t="shared" si="6"/>
        <v>9.994064827401351E-3</v>
      </c>
    </row>
    <row r="43" spans="1:24">
      <c r="A43" s="18" t="s">
        <v>20</v>
      </c>
      <c r="B43" s="19">
        <f t="shared" ref="B43:O43" si="18">B16/B22</f>
        <v>8.0144311300090199E-3</v>
      </c>
      <c r="C43" s="19">
        <f t="shared" si="18"/>
        <v>7.8764087628213249E-3</v>
      </c>
      <c r="D43" s="19">
        <f t="shared" si="18"/>
        <v>7.7969805323798175E-3</v>
      </c>
      <c r="E43" s="19">
        <f t="shared" si="18"/>
        <v>7.7064220183486239E-3</v>
      </c>
      <c r="F43" s="19">
        <f t="shared" si="18"/>
        <v>7.6924937710152637E-3</v>
      </c>
      <c r="G43" s="19">
        <f t="shared" si="18"/>
        <v>7.6709840845003109E-3</v>
      </c>
      <c r="H43" s="19">
        <f t="shared" si="18"/>
        <v>7.6471423836355886E-3</v>
      </c>
      <c r="I43" s="19">
        <f t="shared" si="18"/>
        <v>7.6059908915911542E-3</v>
      </c>
      <c r="J43" s="19">
        <f t="shared" si="18"/>
        <v>7.6000557802259096E-3</v>
      </c>
      <c r="K43" s="19">
        <f t="shared" si="18"/>
        <v>7.53901670995472E-3</v>
      </c>
      <c r="L43" s="19">
        <f t="shared" si="18"/>
        <v>7.550182481751825E-3</v>
      </c>
      <c r="M43" s="19">
        <f t="shared" si="18"/>
        <v>7.5089040629749779E-3</v>
      </c>
      <c r="N43" s="19">
        <f t="shared" si="18"/>
        <v>7.4289187546430742E-3</v>
      </c>
      <c r="O43" s="19">
        <f t="shared" si="18"/>
        <v>7.2844016384368427E-3</v>
      </c>
      <c r="P43" s="19">
        <f t="shared" si="2"/>
        <v>7.1158936087126305E-3</v>
      </c>
      <c r="Q43" s="19">
        <f t="shared" si="3"/>
        <v>6.979062811565304E-3</v>
      </c>
      <c r="R43" s="50">
        <f t="shared" si="3"/>
        <v>6.793252451387735E-3</v>
      </c>
      <c r="S43" s="50">
        <f t="shared" si="3"/>
        <v>6.6114353344488433E-3</v>
      </c>
      <c r="T43" s="50">
        <f t="shared" si="3"/>
        <v>6.5271529562982008E-3</v>
      </c>
      <c r="U43" s="50">
        <f t="shared" si="4"/>
        <v>6.4437546658284543E-3</v>
      </c>
      <c r="V43" s="50">
        <f t="shared" si="8"/>
        <v>6.4367186430066715E-3</v>
      </c>
      <c r="W43" s="50">
        <f t="shared" si="5"/>
        <v>6.4097553349488001E-3</v>
      </c>
      <c r="X43" s="50">
        <f t="shared" si="6"/>
        <v>6.2989412417912734E-3</v>
      </c>
    </row>
    <row r="44" spans="1:24">
      <c r="A44" s="74" t="s">
        <v>21</v>
      </c>
      <c r="B44" s="75">
        <f t="shared" ref="B44:O44" si="19">B17/B22</f>
        <v>0.12799896920499937</v>
      </c>
      <c r="C44" s="75">
        <f t="shared" si="19"/>
        <v>0.12792199569456755</v>
      </c>
      <c r="D44" s="75">
        <f t="shared" si="19"/>
        <v>0.12800456893126738</v>
      </c>
      <c r="E44" s="75">
        <f t="shared" si="19"/>
        <v>0.12839143730886851</v>
      </c>
      <c r="F44" s="75">
        <f t="shared" si="19"/>
        <v>0.12866784392462324</v>
      </c>
      <c r="G44" s="75">
        <f t="shared" si="19"/>
        <v>0.12904459207570615</v>
      </c>
      <c r="H44" s="75">
        <f t="shared" si="19"/>
        <v>0.12959893934371894</v>
      </c>
      <c r="I44" s="75">
        <f t="shared" si="19"/>
        <v>0.13000610357293771</v>
      </c>
      <c r="J44" s="75">
        <f t="shared" si="19"/>
        <v>0.13029331102124297</v>
      </c>
      <c r="K44" s="75">
        <f t="shared" si="19"/>
        <v>0.13048474958052728</v>
      </c>
      <c r="L44" s="75">
        <f t="shared" si="19"/>
        <v>0.12757755474452553</v>
      </c>
      <c r="M44" s="75">
        <f t="shared" si="19"/>
        <v>0.1261314398493682</v>
      </c>
      <c r="N44" s="75">
        <f t="shared" si="19"/>
        <v>0.12671934445419958</v>
      </c>
      <c r="O44" s="75">
        <f t="shared" si="19"/>
        <v>0.1263367651942876</v>
      </c>
      <c r="P44" s="75">
        <f t="shared" si="2"/>
        <v>0.1270447346726255</v>
      </c>
      <c r="Q44" s="75">
        <f t="shared" si="3"/>
        <v>0.12768078742495917</v>
      </c>
      <c r="R44" s="66">
        <f t="shared" si="3"/>
        <v>0.12761758351337876</v>
      </c>
      <c r="S44" s="66">
        <f t="shared" si="3"/>
        <v>0.12708647920662777</v>
      </c>
      <c r="T44" s="66">
        <f t="shared" si="3"/>
        <v>0.12686776992287918</v>
      </c>
      <c r="U44" s="66">
        <f t="shared" si="4"/>
        <v>0.12651762209736356</v>
      </c>
      <c r="V44" s="66">
        <f t="shared" si="8"/>
        <v>0.12697356836812554</v>
      </c>
      <c r="W44" s="66">
        <f t="shared" si="5"/>
        <v>0.12768701633705934</v>
      </c>
      <c r="X44" s="66">
        <f t="shared" si="6"/>
        <v>0.12756791943481841</v>
      </c>
    </row>
    <row r="45" spans="1:24">
      <c r="A45" s="18" t="s">
        <v>22</v>
      </c>
      <c r="B45" s="19">
        <f t="shared" ref="B45:O45" si="20">B18/B22</f>
        <v>4.8524674655327921E-2</v>
      </c>
      <c r="C45" s="19">
        <f t="shared" si="20"/>
        <v>4.8372799797391418E-2</v>
      </c>
      <c r="D45" s="19">
        <f t="shared" si="20"/>
        <v>4.8048271752085814E-2</v>
      </c>
      <c r="E45" s="19">
        <f t="shared" si="20"/>
        <v>4.7926605504587154E-2</v>
      </c>
      <c r="F45" s="19">
        <f t="shared" si="20"/>
        <v>4.7872469096978641E-2</v>
      </c>
      <c r="G45" s="19">
        <f t="shared" si="20"/>
        <v>4.7746499068011282E-2</v>
      </c>
      <c r="H45" s="19">
        <f t="shared" si="20"/>
        <v>4.7587480467825183E-2</v>
      </c>
      <c r="I45" s="19">
        <f t="shared" si="20"/>
        <v>4.7443541950326309E-2</v>
      </c>
      <c r="J45" s="19">
        <f t="shared" si="20"/>
        <v>4.7250499697857107E-2</v>
      </c>
      <c r="K45" s="19">
        <f t="shared" si="20"/>
        <v>4.7026915209046817E-2</v>
      </c>
      <c r="L45" s="19">
        <f t="shared" si="20"/>
        <v>4.7125912408759123E-2</v>
      </c>
      <c r="M45" s="19">
        <f t="shared" si="20"/>
        <v>4.7049749325106055E-2</v>
      </c>
      <c r="N45" s="19">
        <f t="shared" si="20"/>
        <v>4.7004795029377995E-2</v>
      </c>
      <c r="O45" s="19">
        <f t="shared" si="20"/>
        <v>4.7049706631241008E-2</v>
      </c>
      <c r="P45" s="19">
        <f t="shared" si="2"/>
        <v>4.7164489955308718E-2</v>
      </c>
      <c r="Q45" s="19">
        <f t="shared" si="3"/>
        <v>4.7326106786024905E-2</v>
      </c>
      <c r="R45" s="50">
        <f t="shared" si="3"/>
        <v>4.7531992687385741E-2</v>
      </c>
      <c r="S45" s="50">
        <f t="shared" si="3"/>
        <v>4.7953311839366609E-2</v>
      </c>
      <c r="T45" s="50">
        <f t="shared" si="3"/>
        <v>4.8080012853470439E-2</v>
      </c>
      <c r="U45" s="50">
        <f t="shared" si="4"/>
        <v>4.8131704058779617E-2</v>
      </c>
      <c r="V45" s="50">
        <f t="shared" si="8"/>
        <v>4.8206914092305285E-2</v>
      </c>
      <c r="W45" s="50">
        <f t="shared" si="5"/>
        <v>4.8464003752051905E-2</v>
      </c>
      <c r="X45" s="50">
        <f t="shared" si="6"/>
        <v>4.8744998181156782E-2</v>
      </c>
    </row>
    <row r="46" spans="1:24">
      <c r="A46" s="18" t="s">
        <v>23</v>
      </c>
      <c r="B46" s="19">
        <f t="shared" ref="B46:O46" si="21">B19/B22</f>
        <v>2.404329339002706E-2</v>
      </c>
      <c r="C46" s="19">
        <f t="shared" si="21"/>
        <v>2.3679878434848676E-2</v>
      </c>
      <c r="D46" s="19">
        <f t="shared" si="21"/>
        <v>2.336611044894716E-2</v>
      </c>
      <c r="E46" s="19">
        <f t="shared" si="21"/>
        <v>2.3021406727828746E-2</v>
      </c>
      <c r="F46" s="19">
        <f t="shared" si="21"/>
        <v>2.2666247369312272E-2</v>
      </c>
      <c r="G46" s="19">
        <f t="shared" si="21"/>
        <v>2.2272140706399657E-2</v>
      </c>
      <c r="H46" s="19">
        <f t="shared" si="21"/>
        <v>2.2041763341067284E-2</v>
      </c>
      <c r="I46" s="19">
        <f t="shared" si="21"/>
        <v>2.1902436734118971E-2</v>
      </c>
      <c r="J46" s="19">
        <f t="shared" si="21"/>
        <v>2.1824013387254218E-2</v>
      </c>
      <c r="K46" s="19">
        <f t="shared" si="21"/>
        <v>2.1766612269289998E-2</v>
      </c>
      <c r="L46" s="19">
        <f t="shared" si="21"/>
        <v>2.1829379562043796E-2</v>
      </c>
      <c r="M46" s="19">
        <f t="shared" si="21"/>
        <v>2.1755404822939587E-2</v>
      </c>
      <c r="N46" s="19">
        <f t="shared" si="21"/>
        <v>2.1611400013507125E-2</v>
      </c>
      <c r="O46" s="19">
        <f t="shared" si="21"/>
        <v>2.1432525185431196E-2</v>
      </c>
      <c r="P46" s="19">
        <f t="shared" si="2"/>
        <v>2.1195817243025123E-2</v>
      </c>
      <c r="Q46" s="19">
        <f t="shared" si="3"/>
        <v>2.100082730531809E-2</v>
      </c>
      <c r="R46" s="50">
        <f t="shared" si="3"/>
        <v>2.0753697856074456E-2</v>
      </c>
      <c r="S46" s="50">
        <f t="shared" si="3"/>
        <v>2.0507692935558913E-2</v>
      </c>
      <c r="T46" s="50">
        <f t="shared" si="3"/>
        <v>2.0404884318766067E-2</v>
      </c>
      <c r="U46" s="50">
        <f t="shared" si="4"/>
        <v>2.019567011119406E-2</v>
      </c>
      <c r="V46" s="50">
        <f t="shared" si="8"/>
        <v>2.0053606714534464E-2</v>
      </c>
      <c r="W46" s="50">
        <f t="shared" si="5"/>
        <v>2.0030485421715E-2</v>
      </c>
      <c r="X46" s="50">
        <f t="shared" si="6"/>
        <v>1.9892401064501925E-2</v>
      </c>
    </row>
    <row r="47" spans="1:24">
      <c r="A47" s="18" t="s">
        <v>24</v>
      </c>
      <c r="B47" s="19">
        <f>B20/B22</f>
        <v>0.75874243009921405</v>
      </c>
      <c r="C47" s="19">
        <f t="shared" ref="C47:O47" si="22">C20/C22</f>
        <v>0.75965556540458401</v>
      </c>
      <c r="D47" s="19">
        <f t="shared" si="22"/>
        <v>0.76045391338895507</v>
      </c>
      <c r="E47" s="19">
        <f t="shared" si="22"/>
        <v>0.76061162079510702</v>
      </c>
      <c r="F47" s="19">
        <f t="shared" si="22"/>
        <v>0.76087955683495001</v>
      </c>
      <c r="G47" s="19">
        <f t="shared" si="22"/>
        <v>0.76114801892654016</v>
      </c>
      <c r="H47" s="19">
        <f t="shared" si="22"/>
        <v>0.76109190776078417</v>
      </c>
      <c r="I47" s="19">
        <f t="shared" si="22"/>
        <v>0.76099816892811867</v>
      </c>
      <c r="J47" s="19">
        <f t="shared" si="22"/>
        <v>0.76105145725840184</v>
      </c>
      <c r="K47" s="19">
        <f t="shared" si="22"/>
        <v>0.7611878548279587</v>
      </c>
      <c r="L47" s="19">
        <f t="shared" si="22"/>
        <v>0.76370894160583946</v>
      </c>
      <c r="M47" s="19">
        <f t="shared" si="22"/>
        <v>0.76534107665434092</v>
      </c>
      <c r="N47" s="19">
        <f t="shared" si="22"/>
        <v>0.76511109610319439</v>
      </c>
      <c r="O47" s="19">
        <f t="shared" si="22"/>
        <v>0.7657035314956272</v>
      </c>
      <c r="P47" s="19">
        <f t="shared" si="2"/>
        <v>0.76532737449559596</v>
      </c>
      <c r="Q47" s="19">
        <f t="shared" si="3"/>
        <v>0.76500286374917803</v>
      </c>
      <c r="R47" s="50">
        <f t="shared" si="3"/>
        <v>0.76541465846767487</v>
      </c>
      <c r="S47" s="50">
        <f t="shared" si="3"/>
        <v>0.76596743255927846</v>
      </c>
      <c r="T47" s="50">
        <f t="shared" si="3"/>
        <v>0.76632792416452444</v>
      </c>
      <c r="U47" s="50">
        <f t="shared" si="4"/>
        <v>0.76643353895721189</v>
      </c>
      <c r="V47" s="50">
        <f t="shared" si="8"/>
        <v>0.76600864750650521</v>
      </c>
      <c r="W47" s="50">
        <f t="shared" si="5"/>
        <v>0.76498866567654189</v>
      </c>
      <c r="X47" s="50">
        <f t="shared" si="6"/>
        <v>0.76531178801860966</v>
      </c>
    </row>
    <row r="48" spans="1:24">
      <c r="A48" s="18" t="s">
        <v>25</v>
      </c>
      <c r="B48" s="19">
        <f>B21/B22</f>
        <v>0.24105141090065713</v>
      </c>
      <c r="C48" s="19">
        <f t="shared" ref="C48:O48" si="23">C21/C22</f>
        <v>0.24014182600987716</v>
      </c>
      <c r="D48" s="19">
        <f t="shared" si="23"/>
        <v>0.23937226857369884</v>
      </c>
      <c r="E48" s="19">
        <f t="shared" si="23"/>
        <v>0.239217125382263</v>
      </c>
      <c r="F48" s="19">
        <f t="shared" si="23"/>
        <v>0.23895111154115967</v>
      </c>
      <c r="G48" s="19">
        <f t="shared" si="23"/>
        <v>0.23868470104669504</v>
      </c>
      <c r="H48" s="19">
        <f t="shared" si="23"/>
        <v>0.23874236469529808</v>
      </c>
      <c r="I48" s="19">
        <f t="shared" si="23"/>
        <v>0.23883750410817409</v>
      </c>
      <c r="J48" s="19">
        <f t="shared" si="23"/>
        <v>0.23880909217682331</v>
      </c>
      <c r="K48" s="19">
        <f t="shared" si="23"/>
        <v>0.23867423632978602</v>
      </c>
      <c r="L48" s="19">
        <f t="shared" si="23"/>
        <v>0.23613138686131388</v>
      </c>
      <c r="M48" s="19">
        <f t="shared" si="23"/>
        <v>0.23450012477030921</v>
      </c>
      <c r="N48" s="67">
        <f t="shared" si="23"/>
        <v>0.23475383264672114</v>
      </c>
      <c r="O48" s="19">
        <f t="shared" si="23"/>
        <v>0.23416362227388465</v>
      </c>
      <c r="P48" s="19">
        <f t="shared" si="2"/>
        <v>0.23452076192129129</v>
      </c>
      <c r="Q48" s="19">
        <f t="shared" si="3"/>
        <v>0.23486985850957764</v>
      </c>
      <c r="R48" s="50">
        <f t="shared" si="3"/>
        <v>0.23443992022602625</v>
      </c>
      <c r="S48" s="50">
        <f t="shared" si="3"/>
        <v>0.23388972778843406</v>
      </c>
      <c r="T48" s="50">
        <f t="shared" si="3"/>
        <v>0.2335314910025707</v>
      </c>
      <c r="U48" s="50">
        <f t="shared" si="4"/>
        <v>0.23340929629484106</v>
      </c>
      <c r="V48" s="50">
        <f t="shared" si="8"/>
        <v>0.23385440103300531</v>
      </c>
      <c r="W48" s="50">
        <f t="shared" si="5"/>
        <v>0.23485499882748379</v>
      </c>
      <c r="X48" s="50">
        <f t="shared" si="6"/>
        <v>0.23453504623690913</v>
      </c>
    </row>
    <row r="49" spans="1:24">
      <c r="A49" s="18" t="s">
        <v>32</v>
      </c>
      <c r="B49" s="19">
        <f>B22/B22</f>
        <v>1</v>
      </c>
      <c r="C49" s="19">
        <f t="shared" ref="C49:O49" si="24">C22/C22</f>
        <v>1</v>
      </c>
      <c r="D49" s="19">
        <f t="shared" si="24"/>
        <v>1</v>
      </c>
      <c r="E49" s="19">
        <f t="shared" si="24"/>
        <v>1</v>
      </c>
      <c r="F49" s="19">
        <f t="shared" si="24"/>
        <v>1</v>
      </c>
      <c r="G49" s="19">
        <f t="shared" si="24"/>
        <v>1</v>
      </c>
      <c r="H49" s="19">
        <f t="shared" si="24"/>
        <v>1</v>
      </c>
      <c r="I49" s="19">
        <f t="shared" si="24"/>
        <v>1</v>
      </c>
      <c r="J49" s="19">
        <f t="shared" si="24"/>
        <v>1</v>
      </c>
      <c r="K49" s="19">
        <f t="shared" si="24"/>
        <v>1</v>
      </c>
      <c r="L49" s="19">
        <f t="shared" si="24"/>
        <v>1</v>
      </c>
      <c r="M49" s="19">
        <f t="shared" si="24"/>
        <v>1</v>
      </c>
      <c r="N49" s="19">
        <f t="shared" si="24"/>
        <v>1</v>
      </c>
      <c r="O49" s="19">
        <f t="shared" si="24"/>
        <v>1</v>
      </c>
      <c r="P49" s="19">
        <f t="shared" si="2"/>
        <v>1</v>
      </c>
      <c r="Q49" s="19">
        <f t="shared" si="3"/>
        <v>1</v>
      </c>
      <c r="R49" s="50">
        <f t="shared" si="3"/>
        <v>1</v>
      </c>
      <c r="S49" s="50">
        <f t="shared" si="3"/>
        <v>1</v>
      </c>
      <c r="T49" s="50">
        <f t="shared" si="3"/>
        <v>1</v>
      </c>
      <c r="U49" s="50">
        <f t="shared" si="4"/>
        <v>1</v>
      </c>
      <c r="V49" s="50">
        <f t="shared" si="8"/>
        <v>1</v>
      </c>
      <c r="W49" s="50">
        <f t="shared" si="5"/>
        <v>1</v>
      </c>
      <c r="X49" s="50">
        <f t="shared" si="6"/>
        <v>1</v>
      </c>
    </row>
    <row r="50" spans="1:24">
      <c r="U50" s="10"/>
    </row>
    <row r="51" spans="1:24" ht="15.75">
      <c r="A51" s="195" t="s">
        <v>33</v>
      </c>
      <c r="B51" s="195"/>
      <c r="C51" s="195"/>
      <c r="D51" s="195"/>
      <c r="E51" s="195"/>
      <c r="F51" s="195"/>
      <c r="G51" s="195"/>
      <c r="H51" s="195"/>
      <c r="I51" s="195"/>
      <c r="J51" s="195"/>
      <c r="K51" s="195"/>
      <c r="L51" s="195"/>
      <c r="M51" s="195"/>
      <c r="N51" s="195"/>
      <c r="U51" s="10"/>
    </row>
    <row r="52" spans="1:24">
      <c r="N52"/>
      <c r="O52"/>
      <c r="U52" s="10"/>
    </row>
    <row r="53" spans="1:24">
      <c r="A53" s="17"/>
      <c r="B53" s="171" t="s">
        <v>4</v>
      </c>
      <c r="C53" s="171" t="s">
        <v>31</v>
      </c>
      <c r="D53" s="171" t="s">
        <v>5</v>
      </c>
      <c r="E53" s="171" t="s">
        <v>6</v>
      </c>
      <c r="F53" s="171" t="s">
        <v>7</v>
      </c>
      <c r="G53" s="171">
        <v>2006</v>
      </c>
      <c r="H53" s="171">
        <v>2007</v>
      </c>
      <c r="I53" s="171">
        <v>2008</v>
      </c>
      <c r="J53" s="171">
        <v>2009</v>
      </c>
      <c r="K53" s="171">
        <v>2010</v>
      </c>
      <c r="L53" s="171">
        <v>2011</v>
      </c>
      <c r="M53" s="171">
        <v>2012</v>
      </c>
      <c r="N53" s="172">
        <v>2013</v>
      </c>
      <c r="O53" s="172">
        <v>2014</v>
      </c>
      <c r="P53" s="171">
        <v>2015</v>
      </c>
      <c r="Q53" s="91">
        <v>2016</v>
      </c>
      <c r="R53" s="91">
        <v>2017</v>
      </c>
      <c r="S53" s="91">
        <v>2018</v>
      </c>
      <c r="T53" s="91">
        <v>2019</v>
      </c>
      <c r="U53" s="137">
        <v>2020</v>
      </c>
      <c r="V53" s="137">
        <v>2021</v>
      </c>
      <c r="W53" s="137">
        <v>2022</v>
      </c>
      <c r="X53" s="137">
        <v>2023</v>
      </c>
    </row>
    <row r="54" spans="1:24">
      <c r="A54" s="18" t="s">
        <v>17</v>
      </c>
      <c r="B54" s="19">
        <f t="shared" ref="B54:O54" si="25">B13/B21</f>
        <v>4.5328201838785546E-2</v>
      </c>
      <c r="C54" s="19">
        <f t="shared" si="25"/>
        <v>4.5560008437038599E-2</v>
      </c>
      <c r="D54" s="19">
        <f t="shared" si="25"/>
        <v>4.5746887966804976E-2</v>
      </c>
      <c r="E54" s="19">
        <f t="shared" si="25"/>
        <v>4.6021681325424425E-2</v>
      </c>
      <c r="F54" s="19">
        <f t="shared" si="25"/>
        <v>4.6061955861510427E-2</v>
      </c>
      <c r="G54" s="19">
        <f t="shared" si="25"/>
        <v>4.5855026031237485E-2</v>
      </c>
      <c r="H54" s="19">
        <f t="shared" si="25"/>
        <v>4.5815152717175726E-2</v>
      </c>
      <c r="I54" s="19">
        <f t="shared" si="25"/>
        <v>4.5704737566345584E-2</v>
      </c>
      <c r="J54" s="19">
        <f t="shared" si="25"/>
        <v>4.5644768856447686E-2</v>
      </c>
      <c r="K54" s="19">
        <f t="shared" si="25"/>
        <v>4.5647149460708782E-2</v>
      </c>
      <c r="L54" s="19">
        <f t="shared" si="25"/>
        <v>4.6561051004636783E-2</v>
      </c>
      <c r="M54" s="19">
        <f t="shared" si="25"/>
        <v>4.7015575118506334E-2</v>
      </c>
      <c r="N54" s="19">
        <f t="shared" si="25"/>
        <v>4.6797084771768319E-2</v>
      </c>
      <c r="O54" s="19">
        <f t="shared" si="25"/>
        <v>4.699319213313162E-2</v>
      </c>
      <c r="P54" s="19">
        <f t="shared" ref="P54:P60" si="26">P13/$P$21</f>
        <v>4.6901017576318225E-2</v>
      </c>
      <c r="Q54" s="19">
        <f>Q13/(Q$21)</f>
        <v>4.6875E-2</v>
      </c>
      <c r="R54" s="50">
        <f>R13/R$21</f>
        <v>4.6964997784669914E-2</v>
      </c>
      <c r="S54" s="50">
        <f>S13/(S$21)</f>
        <v>4.7112196824288952E-2</v>
      </c>
      <c r="T54" s="50">
        <f>T13/(T$21)</f>
        <v>4.7213622291021669E-2</v>
      </c>
      <c r="U54" s="50">
        <f>U13/U21</f>
        <v>4.8228263614173893E-2</v>
      </c>
      <c r="V54" s="50">
        <f>V13/V$21</f>
        <v>4.8607044256671963E-2</v>
      </c>
      <c r="W54" s="50">
        <f>W13/W$21</f>
        <v>4.8760193043767684E-2</v>
      </c>
      <c r="X54" s="50">
        <f>X13/1225000</f>
        <v>4.848979591836735E-2</v>
      </c>
    </row>
    <row r="55" spans="1:24">
      <c r="A55" s="18" t="s">
        <v>18</v>
      </c>
      <c r="B55" s="19">
        <f t="shared" ref="B55:O55" si="27">B14/B21</f>
        <v>4.5862732520846695E-2</v>
      </c>
      <c r="C55" s="19">
        <f t="shared" si="27"/>
        <v>4.5454545454545456E-2</v>
      </c>
      <c r="D55" s="19">
        <f t="shared" si="27"/>
        <v>4.5228215767634854E-2</v>
      </c>
      <c r="E55" s="19">
        <f t="shared" si="27"/>
        <v>4.4998977295970549E-2</v>
      </c>
      <c r="F55" s="19">
        <f t="shared" si="27"/>
        <v>4.4644664911925494E-2</v>
      </c>
      <c r="G55" s="19">
        <f t="shared" si="27"/>
        <v>4.435322386864237E-2</v>
      </c>
      <c r="H55" s="19">
        <f t="shared" si="27"/>
        <v>4.4327647758825861E-2</v>
      </c>
      <c r="I55" s="19">
        <f t="shared" si="27"/>
        <v>4.4426970709652056E-2</v>
      </c>
      <c r="J55" s="19">
        <f t="shared" si="27"/>
        <v>4.457420924574209E-2</v>
      </c>
      <c r="K55" s="19">
        <f t="shared" si="27"/>
        <v>4.4780431432973805E-2</v>
      </c>
      <c r="L55" s="19">
        <f t="shared" si="27"/>
        <v>4.5884853168469859E-2</v>
      </c>
      <c r="M55" s="19">
        <f t="shared" si="27"/>
        <v>4.6628615652510398E-2</v>
      </c>
      <c r="N55" s="19">
        <f t="shared" si="27"/>
        <v>4.67011891062524E-2</v>
      </c>
      <c r="O55" s="19">
        <f t="shared" si="27"/>
        <v>4.6898638426626324E-2</v>
      </c>
      <c r="P55" s="19">
        <f t="shared" si="26"/>
        <v>4.6716003700277522E-2</v>
      </c>
      <c r="Q55" s="19">
        <f t="shared" ref="Q55:Q60" si="28">Q14/(Q$21)</f>
        <v>4.6423410404624277E-2</v>
      </c>
      <c r="R55" s="50">
        <f t="shared" ref="R55:R60" si="29">R14/R$21</f>
        <v>4.60788657509969E-2</v>
      </c>
      <c r="S55" s="50">
        <f t="shared" ref="S55:T60" si="30">S14/(S$21)</f>
        <v>4.5978014308148664E-2</v>
      </c>
      <c r="T55" s="50">
        <f t="shared" si="30"/>
        <v>4.5923632610939111E-2</v>
      </c>
      <c r="U55" s="50">
        <f>U14/U21</f>
        <v>4.6208231630334148E-2</v>
      </c>
      <c r="V55" s="50">
        <f t="shared" ref="V55:V60" si="31">V14/V$21</f>
        <v>4.5929892077302768E-2</v>
      </c>
      <c r="W55" s="50">
        <f t="shared" ref="W55:W60" si="32">W14/W$21</f>
        <v>4.5764686303877519E-2</v>
      </c>
      <c r="X55" s="50">
        <f t="shared" ref="X55:X60" si="33">X14/1225000</f>
        <v>4.5387755102040815E-2</v>
      </c>
    </row>
    <row r="56" spans="1:24">
      <c r="A56" s="18" t="s">
        <v>19</v>
      </c>
      <c r="B56" s="19">
        <f t="shared" ref="B56:O56" si="34">B15/B21</f>
        <v>4.3510797519777634E-2</v>
      </c>
      <c r="C56" s="19">
        <f t="shared" si="34"/>
        <v>4.3450748787175704E-2</v>
      </c>
      <c r="D56" s="19">
        <f t="shared" si="34"/>
        <v>4.3360995850622405E-2</v>
      </c>
      <c r="E56" s="19">
        <f t="shared" si="34"/>
        <v>4.3464921251789732E-2</v>
      </c>
      <c r="F56" s="19">
        <f t="shared" si="34"/>
        <v>4.3531079165823043E-2</v>
      </c>
      <c r="G56" s="19">
        <f t="shared" si="34"/>
        <v>4.3652382859431314E-2</v>
      </c>
      <c r="H56" s="19">
        <f t="shared" si="34"/>
        <v>4.3435144783815945E-2</v>
      </c>
      <c r="I56" s="19">
        <f t="shared" si="34"/>
        <v>4.3444073127580106E-2</v>
      </c>
      <c r="J56" s="19">
        <f t="shared" si="34"/>
        <v>4.3211678832116789E-2</v>
      </c>
      <c r="K56" s="19">
        <f t="shared" si="34"/>
        <v>4.2950693374422186E-2</v>
      </c>
      <c r="L56" s="19">
        <f t="shared" si="34"/>
        <v>4.3180061823802164E-2</v>
      </c>
      <c r="M56" s="19">
        <f t="shared" si="34"/>
        <v>4.3145980458546965E-2</v>
      </c>
      <c r="N56" s="19">
        <f t="shared" si="34"/>
        <v>4.2865362485615649E-2</v>
      </c>
      <c r="O56" s="19">
        <f t="shared" si="34"/>
        <v>4.2927382753403936E-2</v>
      </c>
      <c r="P56" s="19">
        <f t="shared" si="26"/>
        <v>4.2738205365402404E-2</v>
      </c>
      <c r="Q56" s="19">
        <f t="shared" si="28"/>
        <v>4.2539739884393066E-2</v>
      </c>
      <c r="R56" s="50">
        <f t="shared" si="29"/>
        <v>4.2445724412937529E-2</v>
      </c>
      <c r="S56" s="50">
        <f t="shared" si="30"/>
        <v>4.2488221950793929E-2</v>
      </c>
      <c r="T56" s="50">
        <f t="shared" si="30"/>
        <v>4.2397660818713448E-2</v>
      </c>
      <c r="U56" s="50">
        <f>U15/U21</f>
        <v>4.3178183654574528E-2</v>
      </c>
      <c r="V56" s="50">
        <f t="shared" si="31"/>
        <v>4.3169078892328287E-2</v>
      </c>
      <c r="W56" s="50">
        <f t="shared" si="32"/>
        <v>4.2935596605092365E-2</v>
      </c>
      <c r="X56" s="50">
        <f t="shared" si="33"/>
        <v>4.2612244897959187E-2</v>
      </c>
    </row>
    <row r="57" spans="1:24">
      <c r="A57" s="18" t="s">
        <v>20</v>
      </c>
      <c r="B57" s="19">
        <f t="shared" ref="B57:O57" si="35">B16/B21</f>
        <v>3.3247808424203551E-2</v>
      </c>
      <c r="C57" s="19">
        <f t="shared" si="35"/>
        <v>3.2798987555368066E-2</v>
      </c>
      <c r="D57" s="19">
        <f t="shared" si="35"/>
        <v>3.257261410788382E-2</v>
      </c>
      <c r="E57" s="19">
        <f t="shared" si="35"/>
        <v>3.2215176927797094E-2</v>
      </c>
      <c r="F57" s="19">
        <f t="shared" si="35"/>
        <v>3.219275156914355E-2</v>
      </c>
      <c r="G57" s="19">
        <f t="shared" si="35"/>
        <v>3.2138566279535444E-2</v>
      </c>
      <c r="H57" s="19">
        <f t="shared" si="35"/>
        <v>3.2030940103133676E-2</v>
      </c>
      <c r="I57" s="19">
        <f t="shared" si="35"/>
        <v>3.1845881659131117E-2</v>
      </c>
      <c r="J57" s="19">
        <f t="shared" si="35"/>
        <v>3.1824817518248172E-2</v>
      </c>
      <c r="K57" s="19">
        <f t="shared" si="35"/>
        <v>3.1587057010785825E-2</v>
      </c>
      <c r="L57" s="19">
        <f t="shared" si="35"/>
        <v>3.1974497681607421E-2</v>
      </c>
      <c r="M57" s="19">
        <f t="shared" si="35"/>
        <v>3.2020895811163783E-2</v>
      </c>
      <c r="N57" s="19">
        <f t="shared" si="35"/>
        <v>3.1645569620253167E-2</v>
      </c>
      <c r="O57" s="19">
        <f t="shared" si="35"/>
        <v>3.1108169440242056E-2</v>
      </c>
      <c r="P57" s="19">
        <f t="shared" si="26"/>
        <v>3.0342275670675302E-2</v>
      </c>
      <c r="Q57" s="19">
        <f t="shared" si="28"/>
        <v>2.9714595375722543E-2</v>
      </c>
      <c r="R57" s="50">
        <f t="shared" si="29"/>
        <v>2.8976517501107666E-2</v>
      </c>
      <c r="S57" s="50">
        <f t="shared" si="30"/>
        <v>2.8267318094573373E-2</v>
      </c>
      <c r="T57" s="50">
        <f t="shared" si="30"/>
        <v>2.7949776401788785E-2</v>
      </c>
      <c r="U57" s="50">
        <f>U16/U21</f>
        <v>2.7607103779143171E-2</v>
      </c>
      <c r="V57" s="50">
        <f t="shared" si="31"/>
        <v>2.7524470844139545E-2</v>
      </c>
      <c r="W57" s="50">
        <f t="shared" si="32"/>
        <v>2.7292394741221502E-2</v>
      </c>
      <c r="X57" s="50">
        <f t="shared" si="33"/>
        <v>2.6857142857142857E-2</v>
      </c>
    </row>
    <row r="58" spans="1:24">
      <c r="A58" s="74" t="s">
        <v>21</v>
      </c>
      <c r="B58" s="75">
        <f t="shared" ref="B58:O58" si="36">B17/B21</f>
        <v>0.53100277955954667</v>
      </c>
      <c r="C58" s="75">
        <f t="shared" si="36"/>
        <v>0.53269352457287489</v>
      </c>
      <c r="D58" s="75">
        <f t="shared" si="36"/>
        <v>0.53475103734439833</v>
      </c>
      <c r="E58" s="75">
        <f t="shared" si="36"/>
        <v>0.5367150746573941</v>
      </c>
      <c r="F58" s="75">
        <f t="shared" si="36"/>
        <v>0.53846932577444828</v>
      </c>
      <c r="G58" s="75">
        <f t="shared" si="36"/>
        <v>0.54064877853424109</v>
      </c>
      <c r="H58" s="75">
        <f t="shared" si="36"/>
        <v>0.54284014280047599</v>
      </c>
      <c r="I58" s="75">
        <f t="shared" si="36"/>
        <v>0.54432868095144482</v>
      </c>
      <c r="J58" s="75">
        <f t="shared" si="36"/>
        <v>0.54559610705596107</v>
      </c>
      <c r="K58" s="75">
        <f t="shared" si="36"/>
        <v>0.54670647149460705</v>
      </c>
      <c r="L58" s="75">
        <f t="shared" si="36"/>
        <v>0.54028207109737247</v>
      </c>
      <c r="M58" s="75">
        <f t="shared" si="36"/>
        <v>0.53787365773435236</v>
      </c>
      <c r="N58" s="75">
        <f t="shared" si="36"/>
        <v>0.53979670118910628</v>
      </c>
      <c r="O58" s="75">
        <f t="shared" si="36"/>
        <v>0.53952344931921337</v>
      </c>
      <c r="P58" s="75">
        <f t="shared" si="26"/>
        <v>0.54172062904717855</v>
      </c>
      <c r="Q58" s="75">
        <f t="shared" si="28"/>
        <v>0.54362355491329484</v>
      </c>
      <c r="R58" s="66">
        <f t="shared" si="29"/>
        <v>0.5443509082853345</v>
      </c>
      <c r="S58" s="66">
        <f t="shared" si="30"/>
        <v>0.54336067004013267</v>
      </c>
      <c r="T58" s="66">
        <f t="shared" si="30"/>
        <v>0.54325765393876846</v>
      </c>
      <c r="U58" s="66">
        <f>U17/U21</f>
        <v>0.54204191566366466</v>
      </c>
      <c r="V58" s="66">
        <f t="shared" si="31"/>
        <v>0.54295992637831503</v>
      </c>
      <c r="W58" s="66">
        <f t="shared" si="32"/>
        <v>0.54368447329006486</v>
      </c>
      <c r="X58" s="66">
        <f t="shared" si="33"/>
        <v>0.54391836734693877</v>
      </c>
    </row>
    <row r="59" spans="1:24">
      <c r="A59" s="18" t="s">
        <v>22</v>
      </c>
      <c r="B59" s="19">
        <f t="shared" ref="B59:O59" si="37">B18/B21</f>
        <v>0.2013042548642292</v>
      </c>
      <c r="C59" s="19">
        <f t="shared" si="37"/>
        <v>0.20143429656190678</v>
      </c>
      <c r="D59" s="19">
        <f t="shared" si="37"/>
        <v>0.20072614107883818</v>
      </c>
      <c r="E59" s="19">
        <f t="shared" si="37"/>
        <v>0.2003477193700143</v>
      </c>
      <c r="F59" s="19">
        <f t="shared" si="37"/>
        <v>0.20034419923061347</v>
      </c>
      <c r="G59" s="19">
        <f t="shared" si="37"/>
        <v>0.2000400480576692</v>
      </c>
      <c r="H59" s="19">
        <f t="shared" si="37"/>
        <v>0.19932566441888139</v>
      </c>
      <c r="I59" s="19">
        <f t="shared" si="37"/>
        <v>0.19864360133674072</v>
      </c>
      <c r="J59" s="19">
        <f t="shared" si="37"/>
        <v>0.19785888077858882</v>
      </c>
      <c r="K59" s="19">
        <f t="shared" si="37"/>
        <v>0.19703389830508475</v>
      </c>
      <c r="L59" s="19">
        <f t="shared" si="37"/>
        <v>0.19957496136012365</v>
      </c>
      <c r="M59" s="19">
        <f t="shared" si="37"/>
        <v>0.20063848311889329</v>
      </c>
      <c r="N59" s="19">
        <f t="shared" si="37"/>
        <v>0.2002301495972382</v>
      </c>
      <c r="O59" s="19">
        <f t="shared" si="37"/>
        <v>0.20092662632375188</v>
      </c>
      <c r="P59" s="19">
        <f t="shared" si="26"/>
        <v>0.20111008325624422</v>
      </c>
      <c r="Q59" s="19">
        <f t="shared" si="28"/>
        <v>0.20149927745664739</v>
      </c>
      <c r="R59" s="50">
        <f t="shared" si="29"/>
        <v>0.20274700930438636</v>
      </c>
      <c r="S59" s="50">
        <f t="shared" si="30"/>
        <v>0.20502530099459082</v>
      </c>
      <c r="T59" s="50">
        <f t="shared" si="30"/>
        <v>0.20588235294117646</v>
      </c>
      <c r="U59" s="50">
        <f>U18/U21</f>
        <v>0.20621159835030722</v>
      </c>
      <c r="V59" s="50">
        <f t="shared" si="31"/>
        <v>0.20614071781142809</v>
      </c>
      <c r="W59" s="50">
        <f t="shared" si="32"/>
        <v>0.20635713097021136</v>
      </c>
      <c r="X59" s="50">
        <f t="shared" si="33"/>
        <v>0.20783673469387756</v>
      </c>
    </row>
    <row r="60" spans="1:24">
      <c r="A60" s="18" t="s">
        <v>23</v>
      </c>
      <c r="B60" s="19">
        <f t="shared" ref="B60:O60" si="38">B19/B21</f>
        <v>9.9743425272610653E-2</v>
      </c>
      <c r="C60" s="19">
        <f t="shared" si="38"/>
        <v>9.860788863109049E-2</v>
      </c>
      <c r="D60" s="19">
        <f t="shared" si="38"/>
        <v>9.7614107883817428E-2</v>
      </c>
      <c r="E60" s="19">
        <f t="shared" si="38"/>
        <v>9.6236449171609742E-2</v>
      </c>
      <c r="F60" s="19">
        <f t="shared" si="38"/>
        <v>9.4857258554363236E-2</v>
      </c>
      <c r="G60" s="19">
        <f t="shared" si="38"/>
        <v>9.3311974369243086E-2</v>
      </c>
      <c r="H60" s="19">
        <f t="shared" si="38"/>
        <v>9.2324474414914717E-2</v>
      </c>
      <c r="I60" s="19">
        <f t="shared" si="38"/>
        <v>9.170434440731276E-2</v>
      </c>
      <c r="J60" s="19">
        <f t="shared" si="38"/>
        <v>9.1386861313868611E-2</v>
      </c>
      <c r="K60" s="19">
        <f t="shared" si="38"/>
        <v>9.1197996918335897E-2</v>
      </c>
      <c r="L60" s="19">
        <f t="shared" si="38"/>
        <v>9.2445904173106649E-2</v>
      </c>
      <c r="M60" s="19">
        <f t="shared" si="38"/>
        <v>9.2773531972525872E-2</v>
      </c>
      <c r="N60" s="19">
        <f t="shared" si="38"/>
        <v>9.2059838895281937E-2</v>
      </c>
      <c r="O60" s="19">
        <f t="shared" si="38"/>
        <v>9.1527987897125573E-2</v>
      </c>
      <c r="P60" s="19">
        <f t="shared" si="26"/>
        <v>9.0379278445883435E-2</v>
      </c>
      <c r="Q60" s="19">
        <f t="shared" si="28"/>
        <v>8.9414739884393066E-2</v>
      </c>
      <c r="R60" s="50">
        <f t="shared" si="29"/>
        <v>8.8524590163934422E-2</v>
      </c>
      <c r="S60" s="50">
        <f t="shared" si="30"/>
        <v>8.7681032978537771E-2</v>
      </c>
      <c r="T60" s="50">
        <f t="shared" si="30"/>
        <v>8.7375300997592026E-2</v>
      </c>
      <c r="U60" s="50">
        <f>U19/U21</f>
        <v>8.6524703307802375E-2</v>
      </c>
      <c r="V60" s="50">
        <f t="shared" si="31"/>
        <v>8.5752530745419567E-2</v>
      </c>
      <c r="W60" s="50">
        <f t="shared" si="32"/>
        <v>8.5288733566317193E-2</v>
      </c>
      <c r="X60" s="50">
        <f t="shared" si="33"/>
        <v>8.4816326530612246E-2</v>
      </c>
    </row>
    <row r="61" spans="1:24">
      <c r="A61" s="18" t="s">
        <v>25</v>
      </c>
      <c r="B61" s="19">
        <f t="shared" ref="B61:O61" si="39">B21/B21</f>
        <v>1</v>
      </c>
      <c r="C61" s="19">
        <f t="shared" si="39"/>
        <v>1</v>
      </c>
      <c r="D61" s="19">
        <f t="shared" si="39"/>
        <v>1</v>
      </c>
      <c r="E61" s="19">
        <f t="shared" si="39"/>
        <v>1</v>
      </c>
      <c r="F61" s="19">
        <f t="shared" si="39"/>
        <v>1</v>
      </c>
      <c r="G61" s="19">
        <f t="shared" si="39"/>
        <v>1</v>
      </c>
      <c r="H61" s="19">
        <f t="shared" si="39"/>
        <v>1</v>
      </c>
      <c r="I61" s="19">
        <f t="shared" si="39"/>
        <v>1</v>
      </c>
      <c r="J61" s="19">
        <f t="shared" si="39"/>
        <v>1</v>
      </c>
      <c r="K61" s="19">
        <f t="shared" si="39"/>
        <v>1</v>
      </c>
      <c r="L61" s="19">
        <f t="shared" si="39"/>
        <v>1</v>
      </c>
      <c r="M61" s="19">
        <f t="shared" si="39"/>
        <v>1</v>
      </c>
      <c r="N61" s="19">
        <f t="shared" si="39"/>
        <v>1</v>
      </c>
      <c r="O61" s="19">
        <f t="shared" si="39"/>
        <v>1</v>
      </c>
      <c r="P61" s="19">
        <f>P21/$P$21</f>
        <v>1</v>
      </c>
      <c r="Q61" s="19">
        <f>Q21/(Q$21)</f>
        <v>1</v>
      </c>
      <c r="R61" s="50">
        <f>R21/R$21</f>
        <v>1</v>
      </c>
      <c r="S61" s="50">
        <f>S21/(S$21)</f>
        <v>1</v>
      </c>
      <c r="T61" s="50">
        <f>T21/(T$21)</f>
        <v>1</v>
      </c>
      <c r="U61" s="50">
        <f>U21/U21</f>
        <v>1</v>
      </c>
      <c r="V61" s="50">
        <v>1</v>
      </c>
      <c r="W61" s="50">
        <f>W21/W$21</f>
        <v>1</v>
      </c>
      <c r="X61" s="50">
        <f>X21/1225000</f>
        <v>1</v>
      </c>
    </row>
    <row r="64" spans="1:24">
      <c r="A64" s="10"/>
      <c r="B64" s="10"/>
      <c r="C64" s="10"/>
      <c r="D64" s="10"/>
      <c r="E64" s="10"/>
      <c r="F64" s="10"/>
      <c r="G64" s="10"/>
      <c r="H64" s="10"/>
      <c r="I64" s="10"/>
      <c r="J64" s="10"/>
      <c r="K64" s="10"/>
      <c r="L64" s="10"/>
      <c r="M64" s="10"/>
      <c r="N64" s="10"/>
      <c r="O64" s="10"/>
    </row>
    <row r="65" spans="1:15">
      <c r="A65" s="10"/>
      <c r="B65" s="28"/>
      <c r="C65" s="28"/>
      <c r="D65" s="28"/>
      <c r="E65" s="28"/>
      <c r="F65" s="28"/>
      <c r="G65" s="28"/>
      <c r="H65" s="28"/>
      <c r="I65" s="28"/>
      <c r="J65" s="28"/>
      <c r="K65" s="28"/>
      <c r="L65" s="28"/>
      <c r="M65" s="28"/>
      <c r="N65" s="28"/>
      <c r="O65" s="28"/>
    </row>
    <row r="66" spans="1:15">
      <c r="A66" s="10"/>
      <c r="B66" s="28"/>
      <c r="C66" s="28"/>
      <c r="D66" s="28"/>
      <c r="E66" s="28"/>
      <c r="F66" s="28"/>
      <c r="G66" s="28"/>
      <c r="H66" s="28"/>
      <c r="I66" s="28"/>
      <c r="J66" s="28"/>
      <c r="K66" s="28"/>
      <c r="L66" s="28"/>
      <c r="M66" s="28"/>
      <c r="N66" s="28"/>
      <c r="O66" s="28"/>
    </row>
    <row r="67" spans="1:15">
      <c r="A67" s="10"/>
      <c r="B67" s="28"/>
      <c r="C67" s="28"/>
      <c r="D67" s="28"/>
      <c r="E67" s="28"/>
      <c r="F67" s="28"/>
      <c r="G67" s="28"/>
      <c r="H67" s="28"/>
      <c r="I67" s="28"/>
      <c r="J67" s="28"/>
      <c r="K67" s="28"/>
      <c r="L67" s="28"/>
      <c r="M67" s="28"/>
      <c r="N67" s="28"/>
      <c r="O67" s="28"/>
    </row>
    <row r="68" spans="1:15">
      <c r="A68" s="10"/>
      <c r="B68" s="28"/>
      <c r="C68" s="28"/>
      <c r="D68" s="28"/>
      <c r="E68" s="28"/>
      <c r="F68" s="28"/>
      <c r="G68" s="28"/>
      <c r="H68" s="28"/>
      <c r="I68" s="28"/>
      <c r="J68" s="28"/>
      <c r="K68" s="28"/>
      <c r="L68" s="28"/>
      <c r="M68" s="28"/>
      <c r="N68" s="28"/>
      <c r="O68" s="28"/>
    </row>
    <row r="69" spans="1:15">
      <c r="A69" s="10"/>
      <c r="B69" s="28"/>
      <c r="C69" s="28"/>
      <c r="D69" s="28"/>
      <c r="E69" s="28"/>
      <c r="F69" s="28"/>
      <c r="G69" s="28"/>
      <c r="H69" s="28"/>
      <c r="I69" s="28"/>
      <c r="J69" s="28"/>
      <c r="K69" s="28"/>
      <c r="L69" s="28"/>
      <c r="M69" s="28"/>
      <c r="N69" s="28"/>
      <c r="O69" s="28"/>
    </row>
    <row r="70" spans="1:15">
      <c r="A70" s="10"/>
      <c r="B70" s="28"/>
      <c r="C70" s="28"/>
      <c r="D70" s="28"/>
      <c r="E70" s="28"/>
      <c r="F70" s="28"/>
      <c r="G70" s="28"/>
      <c r="H70" s="28"/>
      <c r="I70" s="28"/>
      <c r="J70" s="28"/>
      <c r="K70" s="28"/>
      <c r="L70" s="28"/>
      <c r="M70" s="28"/>
      <c r="N70" s="28"/>
      <c r="O70" s="28"/>
    </row>
    <row r="71" spans="1:15">
      <c r="A71" s="10"/>
      <c r="B71" s="28"/>
      <c r="C71" s="28"/>
      <c r="D71" s="28"/>
      <c r="E71" s="28"/>
      <c r="F71" s="28"/>
      <c r="G71" s="28"/>
      <c r="H71" s="28"/>
      <c r="I71" s="28"/>
      <c r="J71" s="28"/>
      <c r="K71" s="28"/>
      <c r="L71" s="28"/>
      <c r="M71" s="28"/>
      <c r="N71" s="28"/>
      <c r="O71" s="28"/>
    </row>
    <row r="72" spans="1:15">
      <c r="A72" s="10"/>
      <c r="B72" s="28"/>
      <c r="C72" s="28"/>
      <c r="D72" s="28"/>
      <c r="E72" s="28"/>
      <c r="F72" s="28"/>
      <c r="G72" s="28"/>
      <c r="H72" s="28"/>
      <c r="I72" s="28"/>
      <c r="J72" s="28"/>
      <c r="K72" s="28"/>
      <c r="L72" s="28"/>
      <c r="M72" s="28"/>
      <c r="N72" s="28"/>
      <c r="O72" s="28"/>
    </row>
  </sheetData>
  <sortState xmlns:xlrd2="http://schemas.microsoft.com/office/spreadsheetml/2017/richdata2" ref="A67:O73">
    <sortCondition descending="1" ref="O67:O73"/>
  </sortState>
  <mergeCells count="5">
    <mergeCell ref="A51:N51"/>
    <mergeCell ref="A1:N1"/>
    <mergeCell ref="A28:N28"/>
    <mergeCell ref="A23:P23"/>
    <mergeCell ref="A24:P24"/>
  </mergeCells>
  <pageMargins left="0.7" right="0.7" top="0.75" bottom="0.75" header="0.3" footer="0.3"/>
  <pageSetup paperSize="9" scale="66" fitToHeight="0" orientation="landscape" r:id="rId1"/>
  <ignoredErrors>
    <ignoredError sqref="B3 B30:F30 B53:F53 D3:F3" numberStoredAsText="1"/>
    <ignoredError sqref="R59:R61 R54:R58"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topLeftCell="A3" zoomScaleNormal="100" workbookViewId="0">
      <selection activeCell="V9" sqref="V9"/>
    </sheetView>
  </sheetViews>
  <sheetFormatPr defaultColWidth="9" defaultRowHeight="14.25"/>
  <cols>
    <col min="1" max="16384" width="9" style="1"/>
  </cols>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F33"/>
  <sheetViews>
    <sheetView zoomScale="90" zoomScaleNormal="90" workbookViewId="0">
      <selection activeCell="AE18" sqref="AE18"/>
    </sheetView>
  </sheetViews>
  <sheetFormatPr defaultColWidth="9" defaultRowHeight="14.25"/>
  <cols>
    <col min="1" max="1" width="2" style="1" customWidth="1"/>
    <col min="2" max="2" width="19.5" style="1" customWidth="1"/>
    <col min="3" max="3" width="11.875" style="1" customWidth="1"/>
    <col min="4" max="4" width="11.75" style="1" customWidth="1"/>
    <col min="5" max="5" width="11.75" style="1" hidden="1" customWidth="1"/>
    <col min="6" max="6" width="9.5" style="1" hidden="1" customWidth="1"/>
    <col min="7" max="7" width="13.75" style="1" customWidth="1"/>
    <col min="8" max="8" width="11.75" style="1" customWidth="1"/>
    <col min="9" max="12" width="10.75" style="1" customWidth="1"/>
    <col min="13" max="14" width="11.375" style="1" customWidth="1"/>
    <col min="15" max="19" width="11.375" style="1" hidden="1" customWidth="1"/>
    <col min="20" max="20" width="10.875" style="1" hidden="1" customWidth="1"/>
    <col min="21" max="21" width="10.5" style="1" customWidth="1"/>
    <col min="22" max="22" width="8.875" style="1" customWidth="1"/>
    <col min="23" max="23" width="9" style="1"/>
    <col min="24" max="24" width="10.125" style="1" customWidth="1"/>
    <col min="25" max="25" width="9" style="1"/>
    <col min="26" max="26" width="10" style="1" customWidth="1"/>
    <col min="27" max="27" width="11" style="118" bestFit="1" customWidth="1"/>
    <col min="28" max="28" width="10" style="118" customWidth="1"/>
    <col min="29" max="29" width="11.125" style="1" customWidth="1"/>
    <col min="30" max="31" width="9" style="1"/>
    <col min="32" max="32" width="9" style="154"/>
    <col min="33" max="16384" width="9" style="1"/>
  </cols>
  <sheetData>
    <row r="1" spans="1:32" s="2" customFormat="1" ht="23.25" customHeight="1">
      <c r="A1" s="212" t="s">
        <v>34</v>
      </c>
      <c r="B1" s="212"/>
      <c r="C1" s="212"/>
      <c r="D1" s="212"/>
      <c r="E1" s="212"/>
      <c r="F1" s="212"/>
      <c r="G1" s="212"/>
      <c r="H1" s="212"/>
      <c r="I1" s="212"/>
      <c r="J1" s="212"/>
      <c r="K1" s="212"/>
      <c r="L1" s="212"/>
      <c r="M1" s="212"/>
      <c r="N1" s="212"/>
      <c r="O1" s="212"/>
      <c r="P1" s="212"/>
      <c r="Q1" s="212"/>
      <c r="R1" s="212"/>
      <c r="S1" s="212"/>
      <c r="T1" s="212"/>
      <c r="AA1" s="147"/>
      <c r="AB1" s="147"/>
      <c r="AF1" s="153"/>
    </row>
    <row r="2" spans="1:32" ht="15" customHeight="1">
      <c r="A2" s="217" t="s">
        <v>157</v>
      </c>
      <c r="B2" s="217"/>
      <c r="C2" s="214" t="s">
        <v>35</v>
      </c>
      <c r="D2" s="215"/>
      <c r="E2" s="215"/>
      <c r="F2" s="215"/>
      <c r="G2" s="215"/>
      <c r="H2" s="215"/>
      <c r="I2" s="215"/>
      <c r="J2" s="215"/>
      <c r="K2" s="216"/>
      <c r="L2" s="173"/>
      <c r="M2" s="213" t="s">
        <v>150</v>
      </c>
      <c r="N2" s="213"/>
      <c r="O2" s="202" t="s">
        <v>36</v>
      </c>
      <c r="P2" s="203"/>
      <c r="Q2" s="202" t="s">
        <v>37</v>
      </c>
      <c r="R2" s="203"/>
      <c r="S2" s="202" t="s">
        <v>38</v>
      </c>
      <c r="T2" s="203"/>
      <c r="U2" s="211" t="s">
        <v>141</v>
      </c>
      <c r="V2" s="211"/>
      <c r="W2" s="211" t="s">
        <v>140</v>
      </c>
      <c r="X2" s="211"/>
      <c r="Y2" s="206" t="s">
        <v>139</v>
      </c>
      <c r="Z2" s="207"/>
      <c r="AA2" s="206" t="s">
        <v>149</v>
      </c>
      <c r="AB2" s="207"/>
    </row>
    <row r="3" spans="1:32" ht="24" customHeight="1">
      <c r="A3" s="217"/>
      <c r="B3" s="217"/>
      <c r="C3" s="199">
        <v>2006</v>
      </c>
      <c r="D3" s="199">
        <v>2013</v>
      </c>
      <c r="E3" s="200">
        <v>2014</v>
      </c>
      <c r="F3" s="200">
        <v>2015</v>
      </c>
      <c r="G3" s="200">
        <v>2016</v>
      </c>
      <c r="H3" s="200">
        <v>2019</v>
      </c>
      <c r="I3" s="200">
        <v>2020</v>
      </c>
      <c r="J3" s="200">
        <v>2021</v>
      </c>
      <c r="K3" s="200" t="s">
        <v>155</v>
      </c>
      <c r="L3" s="200" t="s">
        <v>156</v>
      </c>
      <c r="M3" s="213"/>
      <c r="N3" s="213"/>
      <c r="O3" s="204"/>
      <c r="P3" s="205"/>
      <c r="Q3" s="204"/>
      <c r="R3" s="205"/>
      <c r="S3" s="204"/>
      <c r="T3" s="205"/>
      <c r="U3" s="211"/>
      <c r="V3" s="211"/>
      <c r="W3" s="211"/>
      <c r="X3" s="211"/>
      <c r="Y3" s="208"/>
      <c r="Z3" s="210"/>
      <c r="AA3" s="208"/>
      <c r="AB3" s="209"/>
      <c r="AC3" s="160"/>
    </row>
    <row r="4" spans="1:32" ht="14.25" customHeight="1">
      <c r="A4" s="217"/>
      <c r="B4" s="217"/>
      <c r="C4" s="199"/>
      <c r="D4" s="199"/>
      <c r="E4" s="201"/>
      <c r="F4" s="201"/>
      <c r="G4" s="201"/>
      <c r="H4" s="201"/>
      <c r="I4" s="201"/>
      <c r="J4" s="201"/>
      <c r="K4" s="201"/>
      <c r="L4" s="201"/>
      <c r="M4" s="174" t="s">
        <v>40</v>
      </c>
      <c r="N4" s="174" t="s">
        <v>158</v>
      </c>
      <c r="O4" s="174" t="s">
        <v>40</v>
      </c>
      <c r="P4" s="174" t="s">
        <v>41</v>
      </c>
      <c r="Q4" s="174" t="s">
        <v>42</v>
      </c>
      <c r="R4" s="174" t="s">
        <v>43</v>
      </c>
      <c r="S4" s="174" t="s">
        <v>40</v>
      </c>
      <c r="T4" s="174" t="s">
        <v>41</v>
      </c>
      <c r="U4" s="137" t="s">
        <v>42</v>
      </c>
      <c r="V4" s="174" t="s">
        <v>43</v>
      </c>
      <c r="W4" s="137" t="s">
        <v>40</v>
      </c>
      <c r="X4" s="137" t="s">
        <v>41</v>
      </c>
      <c r="Y4" s="137" t="s">
        <v>40</v>
      </c>
      <c r="Z4" s="137" t="s">
        <v>41</v>
      </c>
      <c r="AA4" s="137" t="s">
        <v>40</v>
      </c>
      <c r="AB4" s="149" t="s">
        <v>41</v>
      </c>
      <c r="AC4" s="161"/>
    </row>
    <row r="5" spans="1:32">
      <c r="A5" s="98" t="s">
        <v>44</v>
      </c>
      <c r="B5" s="99"/>
      <c r="C5" s="114">
        <v>152700</v>
      </c>
      <c r="D5" s="114">
        <v>164700</v>
      </c>
      <c r="E5" s="114">
        <v>168200</v>
      </c>
      <c r="F5" s="114">
        <v>172100</v>
      </c>
      <c r="G5" s="51">
        <v>176400</v>
      </c>
      <c r="H5" s="115">
        <v>189100</v>
      </c>
      <c r="I5" s="109">
        <v>194600</v>
      </c>
      <c r="J5" s="109">
        <v>198500</v>
      </c>
      <c r="K5" s="109">
        <v>201200</v>
      </c>
      <c r="L5" s="109">
        <v>203900</v>
      </c>
      <c r="M5" s="109">
        <v>3242.8571428571427</v>
      </c>
      <c r="N5" s="150">
        <v>1.7896562598549354E-2</v>
      </c>
      <c r="O5" s="79">
        <f t="shared" ref="O5:O23" si="0">E5-D5</f>
        <v>3500</v>
      </c>
      <c r="P5" s="59">
        <f t="shared" ref="P5:P23" si="1">O5/D5</f>
        <v>2.1250758955676987E-2</v>
      </c>
      <c r="Q5" s="83">
        <f t="shared" ref="Q5:Q23" si="2">F5-E5</f>
        <v>3900</v>
      </c>
      <c r="R5" s="59">
        <f t="shared" ref="R5:R23" si="3">Q5/E5</f>
        <v>2.318668252080856E-2</v>
      </c>
      <c r="S5" s="44">
        <f t="shared" ref="S5:S23" si="4">G5-F5</f>
        <v>4300</v>
      </c>
      <c r="T5" s="59">
        <f t="shared" ref="T5:T23" si="5">S5/F5</f>
        <v>2.4985473561882625E-2</v>
      </c>
      <c r="U5" s="3">
        <f>I5-H5</f>
        <v>5500</v>
      </c>
      <c r="V5" s="124">
        <f>U5/H5</f>
        <v>2.9085140137493391E-2</v>
      </c>
      <c r="W5" s="123">
        <f t="shared" ref="W5:W23" si="6">J5-I5</f>
        <v>3900</v>
      </c>
      <c r="X5" s="125">
        <f t="shared" ref="X5:X23" si="7">W5/I5</f>
        <v>2.0041109969167522E-2</v>
      </c>
      <c r="Y5" s="3">
        <f t="shared" ref="Y5:Y23" si="8">K5-J5</f>
        <v>2700</v>
      </c>
      <c r="Z5" s="50">
        <f t="shared" ref="Z5:Z23" si="9">Y5/J5</f>
        <v>1.3602015113350126E-2</v>
      </c>
      <c r="AA5" s="3">
        <f>L5-K5</f>
        <v>2700</v>
      </c>
      <c r="AB5" s="156">
        <f>AA5/K5</f>
        <v>1.341948310139165E-2</v>
      </c>
      <c r="AC5" s="162"/>
      <c r="AD5" s="159"/>
    </row>
    <row r="6" spans="1:32" ht="13.5" customHeight="1">
      <c r="A6" s="98" t="s">
        <v>45</v>
      </c>
      <c r="B6" s="99"/>
      <c r="C6" s="114">
        <v>1373000</v>
      </c>
      <c r="D6" s="114">
        <v>1493200</v>
      </c>
      <c r="E6" s="114">
        <v>1520400</v>
      </c>
      <c r="F6" s="114">
        <v>1552800</v>
      </c>
      <c r="G6" s="51">
        <v>1589800</v>
      </c>
      <c r="H6" s="115">
        <v>1681300</v>
      </c>
      <c r="I6" s="109">
        <v>1714200</v>
      </c>
      <c r="J6" s="109">
        <v>1704700</v>
      </c>
      <c r="K6" s="109">
        <v>1692300</v>
      </c>
      <c r="L6" s="109">
        <v>1739300</v>
      </c>
      <c r="M6" s="109">
        <v>16314.285714285714</v>
      </c>
      <c r="N6" s="150">
        <v>1.0038942658473764E-2</v>
      </c>
      <c r="O6" s="79">
        <f t="shared" si="0"/>
        <v>27200</v>
      </c>
      <c r="P6" s="59">
        <f t="shared" si="1"/>
        <v>1.8215912135012054E-2</v>
      </c>
      <c r="Q6" s="83">
        <f t="shared" si="2"/>
        <v>32400</v>
      </c>
      <c r="R6" s="59">
        <f t="shared" si="3"/>
        <v>2.1310181531176007E-2</v>
      </c>
      <c r="S6" s="44">
        <f t="shared" si="4"/>
        <v>37000</v>
      </c>
      <c r="T6" s="59">
        <f t="shared" si="5"/>
        <v>2.3827923750643999E-2</v>
      </c>
      <c r="U6" s="3">
        <v>37000</v>
      </c>
      <c r="V6" s="124">
        <f>U6/H6</f>
        <v>2.200678046749539E-2</v>
      </c>
      <c r="W6" s="123">
        <f t="shared" si="6"/>
        <v>-9500</v>
      </c>
      <c r="X6" s="125">
        <f t="shared" si="7"/>
        <v>-5.5419437638548593E-3</v>
      </c>
      <c r="Y6" s="3">
        <f t="shared" si="8"/>
        <v>-12400</v>
      </c>
      <c r="Z6" s="50">
        <f t="shared" si="9"/>
        <v>-7.2740071566844604E-3</v>
      </c>
      <c r="AA6" s="3">
        <f t="shared" ref="AA6:AA23" si="10">L6-K6</f>
        <v>47000</v>
      </c>
      <c r="AB6" s="156">
        <f t="shared" ref="AB6:AB23" si="11">AA6/K6</f>
        <v>2.7772853512970513E-2</v>
      </c>
      <c r="AC6" s="162"/>
      <c r="AD6" s="159"/>
    </row>
    <row r="7" spans="1:32">
      <c r="A7" s="98" t="s">
        <v>46</v>
      </c>
      <c r="B7" s="99"/>
      <c r="C7" s="114">
        <v>393200</v>
      </c>
      <c r="D7" s="114">
        <v>424600</v>
      </c>
      <c r="E7" s="114">
        <v>432400</v>
      </c>
      <c r="F7" s="114">
        <v>442100</v>
      </c>
      <c r="G7" s="51">
        <v>452800</v>
      </c>
      <c r="H7" s="115">
        <v>485700</v>
      </c>
      <c r="I7" s="109">
        <v>500100</v>
      </c>
      <c r="J7" s="109">
        <v>506400</v>
      </c>
      <c r="K7" s="109">
        <v>510900</v>
      </c>
      <c r="L7" s="109">
        <v>522600</v>
      </c>
      <c r="M7" s="109">
        <v>8228.5714285714294</v>
      </c>
      <c r="N7" s="150">
        <v>1.7695852534562212E-2</v>
      </c>
      <c r="O7" s="79">
        <f t="shared" si="0"/>
        <v>7800</v>
      </c>
      <c r="P7" s="59">
        <f t="shared" si="1"/>
        <v>1.8370230805463968E-2</v>
      </c>
      <c r="Q7" s="83">
        <f t="shared" si="2"/>
        <v>9700</v>
      </c>
      <c r="R7" s="59">
        <f t="shared" si="3"/>
        <v>2.2432932469935246E-2</v>
      </c>
      <c r="S7" s="44">
        <f t="shared" si="4"/>
        <v>10700</v>
      </c>
      <c r="T7" s="59">
        <f t="shared" si="5"/>
        <v>2.4202669079393804E-2</v>
      </c>
      <c r="U7" s="3">
        <v>11300</v>
      </c>
      <c r="V7" s="124">
        <f>U7/H7</f>
        <v>2.3265390158534075E-2</v>
      </c>
      <c r="W7" s="123">
        <f t="shared" si="6"/>
        <v>6300</v>
      </c>
      <c r="X7" s="125">
        <f t="shared" si="7"/>
        <v>1.259748050389922E-2</v>
      </c>
      <c r="Y7" s="3">
        <f t="shared" si="8"/>
        <v>4500</v>
      </c>
      <c r="Z7" s="50">
        <f t="shared" si="9"/>
        <v>8.8862559241706159E-3</v>
      </c>
      <c r="AA7" s="3">
        <f t="shared" si="10"/>
        <v>11700</v>
      </c>
      <c r="AB7" s="156">
        <f t="shared" si="11"/>
        <v>2.2900763358778626E-2</v>
      </c>
      <c r="AC7" s="162"/>
      <c r="AD7" s="159"/>
    </row>
    <row r="8" spans="1:32" ht="13.5" customHeight="1">
      <c r="A8" s="98" t="s">
        <v>47</v>
      </c>
      <c r="B8" s="99"/>
      <c r="C8" s="114">
        <v>265300</v>
      </c>
      <c r="D8" s="114">
        <v>279700</v>
      </c>
      <c r="E8" s="114">
        <v>286100</v>
      </c>
      <c r="F8" s="114">
        <v>293200</v>
      </c>
      <c r="G8" s="51">
        <v>301500</v>
      </c>
      <c r="H8" s="115">
        <v>328200</v>
      </c>
      <c r="I8" s="109">
        <v>339200</v>
      </c>
      <c r="J8" s="109">
        <v>344100</v>
      </c>
      <c r="K8" s="109">
        <v>346900</v>
      </c>
      <c r="L8" s="109">
        <v>354100</v>
      </c>
      <c r="M8" s="109">
        <v>6085.7142857142853</v>
      </c>
      <c r="N8" s="150">
        <v>1.9536803485439118E-2</v>
      </c>
      <c r="O8" s="79">
        <f t="shared" si="0"/>
        <v>6400</v>
      </c>
      <c r="P8" s="59">
        <f t="shared" si="1"/>
        <v>2.2881658920271719E-2</v>
      </c>
      <c r="Q8" s="83">
        <f t="shared" si="2"/>
        <v>7100</v>
      </c>
      <c r="R8" s="59">
        <f t="shared" si="3"/>
        <v>2.481649772806711E-2</v>
      </c>
      <c r="S8" s="44">
        <f t="shared" si="4"/>
        <v>8300</v>
      </c>
      <c r="T8" s="59">
        <f t="shared" si="5"/>
        <v>2.8308321964529332E-2</v>
      </c>
      <c r="U8" s="3">
        <v>9100</v>
      </c>
      <c r="V8" s="124">
        <f>U8/H8</f>
        <v>2.7726995734308348E-2</v>
      </c>
      <c r="W8" s="123">
        <f t="shared" si="6"/>
        <v>4900</v>
      </c>
      <c r="X8" s="125">
        <f t="shared" si="7"/>
        <v>1.4445754716981132E-2</v>
      </c>
      <c r="Y8" s="3">
        <f t="shared" si="8"/>
        <v>2800</v>
      </c>
      <c r="Z8" s="50">
        <f t="shared" si="9"/>
        <v>8.1371694274920085E-3</v>
      </c>
      <c r="AA8" s="3">
        <f t="shared" si="10"/>
        <v>7200</v>
      </c>
      <c r="AB8" s="156">
        <f t="shared" si="11"/>
        <v>2.0755260882098586E-2</v>
      </c>
      <c r="AC8" s="162"/>
      <c r="AD8" s="159"/>
    </row>
    <row r="9" spans="1:32">
      <c r="A9" s="98" t="s">
        <v>48</v>
      </c>
      <c r="B9" s="99"/>
      <c r="C9" s="114">
        <v>46000</v>
      </c>
      <c r="D9" s="114">
        <v>47000</v>
      </c>
      <c r="E9" s="114">
        <v>47500</v>
      </c>
      <c r="F9" s="114">
        <v>48100</v>
      </c>
      <c r="G9" s="51">
        <v>48800</v>
      </c>
      <c r="H9" s="115">
        <v>50200</v>
      </c>
      <c r="I9" s="109">
        <v>51400</v>
      </c>
      <c r="J9" s="109">
        <v>51700</v>
      </c>
      <c r="K9" s="109">
        <v>52000</v>
      </c>
      <c r="L9" s="109">
        <v>52600</v>
      </c>
      <c r="M9" s="109">
        <v>485.71428571428572</v>
      </c>
      <c r="N9" s="150">
        <v>9.8722415795586532E-3</v>
      </c>
      <c r="O9" s="79">
        <f t="shared" si="0"/>
        <v>500</v>
      </c>
      <c r="P9" s="59">
        <f t="shared" si="1"/>
        <v>1.0638297872340425E-2</v>
      </c>
      <c r="Q9" s="83">
        <f t="shared" si="2"/>
        <v>600</v>
      </c>
      <c r="R9" s="59">
        <f t="shared" si="3"/>
        <v>1.2631578947368421E-2</v>
      </c>
      <c r="S9" s="44">
        <f t="shared" si="4"/>
        <v>700</v>
      </c>
      <c r="T9" s="59">
        <f t="shared" si="5"/>
        <v>1.4553014553014554E-2</v>
      </c>
      <c r="U9" s="3">
        <v>600</v>
      </c>
      <c r="V9" s="124">
        <f>U9/H9</f>
        <v>1.1952191235059761E-2</v>
      </c>
      <c r="W9" s="123">
        <f t="shared" si="6"/>
        <v>300</v>
      </c>
      <c r="X9" s="125">
        <f t="shared" si="7"/>
        <v>5.8365758754863814E-3</v>
      </c>
      <c r="Y9" s="3">
        <f t="shared" si="8"/>
        <v>300</v>
      </c>
      <c r="Z9" s="50">
        <f t="shared" si="9"/>
        <v>5.8027079303675051E-3</v>
      </c>
      <c r="AA9" s="3">
        <f t="shared" si="10"/>
        <v>600</v>
      </c>
      <c r="AB9" s="156">
        <f t="shared" si="11"/>
        <v>1.1538461538461539E-2</v>
      </c>
      <c r="AC9" s="162"/>
      <c r="AD9" s="159"/>
    </row>
    <row r="10" spans="1:32" ht="13.5" customHeight="1">
      <c r="A10" s="98" t="s">
        <v>49</v>
      </c>
      <c r="B10" s="99"/>
      <c r="C10" s="114">
        <v>152100</v>
      </c>
      <c r="D10" s="114">
        <v>158000</v>
      </c>
      <c r="E10" s="114">
        <v>160800</v>
      </c>
      <c r="F10" s="114">
        <v>163700</v>
      </c>
      <c r="G10" s="51">
        <v>166900</v>
      </c>
      <c r="H10" s="115">
        <v>174900</v>
      </c>
      <c r="I10" s="109">
        <v>180000</v>
      </c>
      <c r="J10" s="109">
        <v>182100</v>
      </c>
      <c r="K10" s="109">
        <v>182800</v>
      </c>
      <c r="L10" s="109">
        <v>184800</v>
      </c>
      <c r="M10" s="109">
        <v>2157.1428571428573</v>
      </c>
      <c r="N10" s="150">
        <v>1.2711507702668576E-2</v>
      </c>
      <c r="O10" s="79">
        <f t="shared" si="0"/>
        <v>2800</v>
      </c>
      <c r="P10" s="59">
        <f t="shared" si="1"/>
        <v>1.7721518987341773E-2</v>
      </c>
      <c r="Q10" s="83">
        <f t="shared" si="2"/>
        <v>2900</v>
      </c>
      <c r="R10" s="59">
        <f t="shared" si="3"/>
        <v>1.8034825870646767E-2</v>
      </c>
      <c r="S10" s="44">
        <f t="shared" si="4"/>
        <v>3200</v>
      </c>
      <c r="T10" s="59">
        <f t="shared" si="5"/>
        <v>1.9547953573610263E-2</v>
      </c>
      <c r="U10" s="3">
        <v>3400</v>
      </c>
      <c r="V10" s="124">
        <v>0.02</v>
      </c>
      <c r="W10" s="123">
        <f t="shared" si="6"/>
        <v>2100</v>
      </c>
      <c r="X10" s="125">
        <f t="shared" si="7"/>
        <v>1.1666666666666667E-2</v>
      </c>
      <c r="Y10" s="3">
        <f t="shared" si="8"/>
        <v>700</v>
      </c>
      <c r="Z10" s="50">
        <f t="shared" si="9"/>
        <v>3.8440417353102691E-3</v>
      </c>
      <c r="AA10" s="3">
        <f t="shared" si="10"/>
        <v>2000</v>
      </c>
      <c r="AB10" s="156">
        <f t="shared" si="11"/>
        <v>1.0940919037199124E-2</v>
      </c>
      <c r="AC10" s="162"/>
      <c r="AD10" s="159"/>
    </row>
    <row r="11" spans="1:32">
      <c r="A11" s="98" t="s">
        <v>50</v>
      </c>
      <c r="B11" s="99"/>
      <c r="C11" s="114">
        <v>107300</v>
      </c>
      <c r="D11" s="114">
        <v>113600</v>
      </c>
      <c r="E11" s="114">
        <v>115000</v>
      </c>
      <c r="F11" s="114">
        <v>116600</v>
      </c>
      <c r="G11" s="51">
        <v>118500</v>
      </c>
      <c r="H11" s="115">
        <v>123100</v>
      </c>
      <c r="I11" s="109">
        <v>125200</v>
      </c>
      <c r="J11" s="109">
        <v>126500</v>
      </c>
      <c r="K11" s="109">
        <v>127300</v>
      </c>
      <c r="L11" s="109">
        <v>128700</v>
      </c>
      <c r="M11" s="109">
        <v>1242.8571428571429</v>
      </c>
      <c r="N11" s="150">
        <v>1.0357142857142858E-2</v>
      </c>
      <c r="O11" s="79">
        <f t="shared" si="0"/>
        <v>1400</v>
      </c>
      <c r="P11" s="59">
        <f t="shared" si="1"/>
        <v>1.232394366197183E-2</v>
      </c>
      <c r="Q11" s="83">
        <f t="shared" si="2"/>
        <v>1600</v>
      </c>
      <c r="R11" s="59">
        <f t="shared" si="3"/>
        <v>1.391304347826087E-2</v>
      </c>
      <c r="S11" s="44">
        <f t="shared" si="4"/>
        <v>1900</v>
      </c>
      <c r="T11" s="59">
        <f t="shared" si="5"/>
        <v>1.6295025728987993E-2</v>
      </c>
      <c r="U11" s="3">
        <v>1800</v>
      </c>
      <c r="V11" s="124">
        <v>1.4E-2</v>
      </c>
      <c r="W11" s="123">
        <f t="shared" si="6"/>
        <v>1300</v>
      </c>
      <c r="X11" s="125">
        <f t="shared" si="7"/>
        <v>1.0383386581469648E-2</v>
      </c>
      <c r="Y11" s="3">
        <f t="shared" si="8"/>
        <v>800</v>
      </c>
      <c r="Z11" s="50">
        <f t="shared" si="9"/>
        <v>6.3241106719367588E-3</v>
      </c>
      <c r="AA11" s="3">
        <f t="shared" si="10"/>
        <v>1400</v>
      </c>
      <c r="AB11" s="156">
        <f t="shared" si="11"/>
        <v>1.0997643362136685E-2</v>
      </c>
      <c r="AC11" s="162"/>
      <c r="AD11" s="159"/>
    </row>
    <row r="12" spans="1:32" ht="13.5" customHeight="1">
      <c r="A12" s="98" t="s">
        <v>51</v>
      </c>
      <c r="B12" s="99"/>
      <c r="C12" s="114">
        <v>229400</v>
      </c>
      <c r="D12" s="114">
        <v>231200</v>
      </c>
      <c r="E12" s="114">
        <v>234200</v>
      </c>
      <c r="F12" s="114">
        <v>237400</v>
      </c>
      <c r="G12" s="51">
        <v>241100</v>
      </c>
      <c r="H12" s="115">
        <v>250600</v>
      </c>
      <c r="I12" s="109">
        <v>254600</v>
      </c>
      <c r="J12" s="109">
        <v>256700</v>
      </c>
      <c r="K12" s="109">
        <v>257600</v>
      </c>
      <c r="L12" s="109">
        <v>260900</v>
      </c>
      <c r="M12" s="109">
        <v>2371.4285714285716</v>
      </c>
      <c r="N12" s="150">
        <v>9.7070346763347172E-3</v>
      </c>
      <c r="O12" s="79">
        <f t="shared" si="0"/>
        <v>3000</v>
      </c>
      <c r="P12" s="59">
        <f t="shared" si="1"/>
        <v>1.2975778546712802E-2</v>
      </c>
      <c r="Q12" s="83">
        <f t="shared" si="2"/>
        <v>3200</v>
      </c>
      <c r="R12" s="59">
        <f t="shared" si="3"/>
        <v>1.3663535439795047E-2</v>
      </c>
      <c r="S12" s="44">
        <f t="shared" si="4"/>
        <v>3700</v>
      </c>
      <c r="T12" s="59">
        <f t="shared" si="5"/>
        <v>1.5585509688289806E-2</v>
      </c>
      <c r="U12" s="3">
        <v>3800</v>
      </c>
      <c r="V12" s="124">
        <f>U12/H12</f>
        <v>1.5163607342378291E-2</v>
      </c>
      <c r="W12" s="123">
        <f t="shared" si="6"/>
        <v>2100</v>
      </c>
      <c r="X12" s="125">
        <f t="shared" si="7"/>
        <v>8.2482325216025141E-3</v>
      </c>
      <c r="Y12" s="3">
        <f t="shared" si="8"/>
        <v>900</v>
      </c>
      <c r="Z12" s="50">
        <f t="shared" si="9"/>
        <v>3.506038176860148E-3</v>
      </c>
      <c r="AA12" s="3">
        <f t="shared" si="10"/>
        <v>3300</v>
      </c>
      <c r="AB12" s="156">
        <f t="shared" si="11"/>
        <v>1.281055900621118E-2</v>
      </c>
      <c r="AC12" s="162"/>
      <c r="AD12" s="159"/>
    </row>
    <row r="13" spans="1:32">
      <c r="A13" s="98" t="s">
        <v>52</v>
      </c>
      <c r="B13" s="99"/>
      <c r="C13" s="114">
        <v>466300</v>
      </c>
      <c r="D13" s="114">
        <v>486700</v>
      </c>
      <c r="E13" s="114">
        <v>493800</v>
      </c>
      <c r="F13" s="114">
        <v>501800</v>
      </c>
      <c r="G13" s="51">
        <v>510700</v>
      </c>
      <c r="H13" s="115">
        <v>532600</v>
      </c>
      <c r="I13" s="109">
        <v>542100</v>
      </c>
      <c r="J13" s="109">
        <v>544600</v>
      </c>
      <c r="K13" s="109">
        <v>543700</v>
      </c>
      <c r="L13" s="109">
        <v>550500</v>
      </c>
      <c r="M13" s="109">
        <v>4600</v>
      </c>
      <c r="N13" s="150">
        <v>8.8751688211460549E-3</v>
      </c>
      <c r="O13" s="79">
        <f t="shared" si="0"/>
        <v>7100</v>
      </c>
      <c r="P13" s="59">
        <f t="shared" si="1"/>
        <v>1.4588041914937334E-2</v>
      </c>
      <c r="Q13" s="83">
        <f t="shared" si="2"/>
        <v>8000</v>
      </c>
      <c r="R13" s="59">
        <f t="shared" si="3"/>
        <v>1.6200891049007696E-2</v>
      </c>
      <c r="S13" s="44">
        <f t="shared" si="4"/>
        <v>8900</v>
      </c>
      <c r="T13" s="59">
        <f t="shared" si="5"/>
        <v>1.7736149860502193E-2</v>
      </c>
      <c r="U13" s="3">
        <v>9400</v>
      </c>
      <c r="V13" s="124">
        <f>U13/H13</f>
        <v>1.7649267743146829E-2</v>
      </c>
      <c r="W13" s="123">
        <f t="shared" si="6"/>
        <v>2500</v>
      </c>
      <c r="X13" s="125">
        <f t="shared" si="7"/>
        <v>4.6116952591772732E-3</v>
      </c>
      <c r="Y13" s="3">
        <f t="shared" si="8"/>
        <v>-900</v>
      </c>
      <c r="Z13" s="50">
        <f t="shared" si="9"/>
        <v>-1.6525890561880279E-3</v>
      </c>
      <c r="AA13" s="3">
        <f t="shared" si="10"/>
        <v>6800</v>
      </c>
      <c r="AB13" s="156">
        <f t="shared" si="11"/>
        <v>1.2506897185948133E-2</v>
      </c>
      <c r="AC13" s="162"/>
      <c r="AD13" s="159"/>
    </row>
    <row r="14" spans="1:32" ht="13.5" customHeight="1">
      <c r="A14" s="98" t="s">
        <v>53</v>
      </c>
      <c r="B14" s="99"/>
      <c r="C14" s="114">
        <v>45800</v>
      </c>
      <c r="D14" s="114">
        <v>48800</v>
      </c>
      <c r="E14" s="114">
        <v>49700</v>
      </c>
      <c r="F14" s="114">
        <v>50700</v>
      </c>
      <c r="G14" s="51">
        <v>51900</v>
      </c>
      <c r="H14" s="115">
        <v>54900</v>
      </c>
      <c r="I14" s="109">
        <v>57300</v>
      </c>
      <c r="J14" s="109">
        <v>58100</v>
      </c>
      <c r="K14" s="109">
        <v>58600</v>
      </c>
      <c r="L14" s="109">
        <v>59400</v>
      </c>
      <c r="M14" s="109">
        <v>914.28571428571433</v>
      </c>
      <c r="N14" s="150">
        <v>1.7250673854447441E-2</v>
      </c>
      <c r="O14" s="79">
        <f t="shared" si="0"/>
        <v>900</v>
      </c>
      <c r="P14" s="59">
        <f t="shared" si="1"/>
        <v>1.8442622950819672E-2</v>
      </c>
      <c r="Q14" s="83">
        <f t="shared" si="2"/>
        <v>1000</v>
      </c>
      <c r="R14" s="59">
        <f t="shared" si="3"/>
        <v>2.0120724346076459E-2</v>
      </c>
      <c r="S14" s="44">
        <f t="shared" si="4"/>
        <v>1200</v>
      </c>
      <c r="T14" s="59">
        <f t="shared" si="5"/>
        <v>2.3668639053254437E-2</v>
      </c>
      <c r="U14" s="3">
        <v>1300</v>
      </c>
      <c r="V14" s="124">
        <v>2.3E-2</v>
      </c>
      <c r="W14" s="123">
        <f t="shared" si="6"/>
        <v>800</v>
      </c>
      <c r="X14" s="125">
        <f t="shared" si="7"/>
        <v>1.3961605584642234E-2</v>
      </c>
      <c r="Y14" s="3">
        <f t="shared" si="8"/>
        <v>500</v>
      </c>
      <c r="Z14" s="50">
        <f t="shared" si="9"/>
        <v>8.6058519793459545E-3</v>
      </c>
      <c r="AA14" s="3">
        <f t="shared" si="10"/>
        <v>800</v>
      </c>
      <c r="AB14" s="156">
        <f t="shared" si="11"/>
        <v>1.3651877133105802E-2</v>
      </c>
      <c r="AC14" s="162"/>
      <c r="AD14" s="159"/>
    </row>
    <row r="15" spans="1:32">
      <c r="A15" s="98" t="s">
        <v>54</v>
      </c>
      <c r="B15" s="99"/>
      <c r="C15" s="114">
        <v>44300</v>
      </c>
      <c r="D15" s="114">
        <v>48700</v>
      </c>
      <c r="E15" s="114">
        <v>49600</v>
      </c>
      <c r="F15" s="114">
        <v>50500</v>
      </c>
      <c r="G15" s="51">
        <v>51400</v>
      </c>
      <c r="H15" s="115">
        <v>53400</v>
      </c>
      <c r="I15" s="109">
        <v>54900</v>
      </c>
      <c r="J15" s="109">
        <v>54900</v>
      </c>
      <c r="K15" s="109">
        <v>55000</v>
      </c>
      <c r="L15" s="109">
        <v>55600</v>
      </c>
      <c r="M15" s="109">
        <v>514.28571428571433</v>
      </c>
      <c r="N15" s="150">
        <v>9.8901098901098914E-3</v>
      </c>
      <c r="O15" s="79">
        <f t="shared" si="0"/>
        <v>900</v>
      </c>
      <c r="P15" s="59">
        <f t="shared" si="1"/>
        <v>1.8480492813141684E-2</v>
      </c>
      <c r="Q15" s="83">
        <f t="shared" si="2"/>
        <v>900</v>
      </c>
      <c r="R15" s="59">
        <f t="shared" si="3"/>
        <v>1.8145161290322582E-2</v>
      </c>
      <c r="S15" s="44">
        <f t="shared" si="4"/>
        <v>900</v>
      </c>
      <c r="T15" s="59">
        <f t="shared" si="5"/>
        <v>1.782178217821782E-2</v>
      </c>
      <c r="U15" s="3">
        <v>1000</v>
      </c>
      <c r="V15" s="124">
        <f>U15/H15</f>
        <v>1.8726591760299626E-2</v>
      </c>
      <c r="W15" s="108">
        <f t="shared" si="6"/>
        <v>0</v>
      </c>
      <c r="X15" s="125">
        <f t="shared" si="7"/>
        <v>0</v>
      </c>
      <c r="Y15" s="3">
        <f t="shared" si="8"/>
        <v>100</v>
      </c>
      <c r="Z15" s="50">
        <f t="shared" si="9"/>
        <v>1.8214936247723133E-3</v>
      </c>
      <c r="AA15" s="3">
        <f t="shared" si="10"/>
        <v>600</v>
      </c>
      <c r="AB15" s="156">
        <f t="shared" si="11"/>
        <v>1.090909090909091E-2</v>
      </c>
      <c r="AC15" s="162"/>
      <c r="AD15" s="159"/>
    </row>
    <row r="16" spans="1:32" ht="13.5" customHeight="1">
      <c r="A16" s="98" t="s">
        <v>55</v>
      </c>
      <c r="B16" s="99"/>
      <c r="C16" s="114">
        <v>43600</v>
      </c>
      <c r="D16" s="114">
        <v>44700</v>
      </c>
      <c r="E16" s="114">
        <v>45400</v>
      </c>
      <c r="F16" s="114">
        <v>46200</v>
      </c>
      <c r="G16" s="51">
        <v>47100</v>
      </c>
      <c r="H16" s="115">
        <v>49300</v>
      </c>
      <c r="I16" s="109">
        <v>51300</v>
      </c>
      <c r="J16" s="109">
        <v>51600</v>
      </c>
      <c r="K16" s="109">
        <v>51600</v>
      </c>
      <c r="L16" s="109">
        <v>52200</v>
      </c>
      <c r="M16" s="109">
        <v>614.28571428571433</v>
      </c>
      <c r="N16" s="150">
        <v>1.2824336415150612E-2</v>
      </c>
      <c r="O16" s="79">
        <f t="shared" si="0"/>
        <v>700</v>
      </c>
      <c r="P16" s="59">
        <f t="shared" si="1"/>
        <v>1.5659955257270694E-2</v>
      </c>
      <c r="Q16" s="83">
        <f t="shared" si="2"/>
        <v>800</v>
      </c>
      <c r="R16" s="59">
        <f t="shared" si="3"/>
        <v>1.7621145374449341E-2</v>
      </c>
      <c r="S16" s="44">
        <f t="shared" si="4"/>
        <v>900</v>
      </c>
      <c r="T16" s="59">
        <f t="shared" si="5"/>
        <v>1.948051948051948E-2</v>
      </c>
      <c r="U16" s="3">
        <v>800</v>
      </c>
      <c r="V16" s="124">
        <v>1.7000000000000001E-2</v>
      </c>
      <c r="W16" s="123">
        <f t="shared" si="6"/>
        <v>300</v>
      </c>
      <c r="X16" s="125">
        <f t="shared" si="7"/>
        <v>5.8479532163742687E-3</v>
      </c>
      <c r="Y16" s="3">
        <f t="shared" si="8"/>
        <v>0</v>
      </c>
      <c r="Z16" s="50">
        <f t="shared" si="9"/>
        <v>0</v>
      </c>
      <c r="AA16" s="3">
        <f t="shared" si="10"/>
        <v>600</v>
      </c>
      <c r="AB16" s="156">
        <f t="shared" si="11"/>
        <v>1.1627906976744186E-2</v>
      </c>
      <c r="AC16" s="162"/>
      <c r="AD16" s="159"/>
    </row>
    <row r="17" spans="1:30">
      <c r="A17" s="98" t="s">
        <v>56</v>
      </c>
      <c r="B17" s="99"/>
      <c r="C17" s="114">
        <v>32100</v>
      </c>
      <c r="D17" s="114">
        <v>33000</v>
      </c>
      <c r="E17" s="114">
        <v>32900</v>
      </c>
      <c r="F17" s="114">
        <v>32800</v>
      </c>
      <c r="G17" s="51">
        <v>32900</v>
      </c>
      <c r="H17" s="115">
        <v>32500</v>
      </c>
      <c r="I17" s="109">
        <v>32800</v>
      </c>
      <c r="J17" s="109">
        <v>32900</v>
      </c>
      <c r="K17" s="109">
        <v>32800</v>
      </c>
      <c r="L17" s="109">
        <v>32900</v>
      </c>
      <c r="M17" s="109">
        <v>28.571428571428573</v>
      </c>
      <c r="N17" s="151">
        <v>8.7374399301004806E-4</v>
      </c>
      <c r="O17" s="79">
        <f t="shared" si="0"/>
        <v>-100</v>
      </c>
      <c r="P17" s="59">
        <f t="shared" si="1"/>
        <v>-3.0303030303030303E-3</v>
      </c>
      <c r="Q17" s="80">
        <f t="shared" si="2"/>
        <v>-100</v>
      </c>
      <c r="R17" s="59">
        <f t="shared" si="3"/>
        <v>-3.0395136778115501E-3</v>
      </c>
      <c r="S17" s="44">
        <f t="shared" si="4"/>
        <v>100</v>
      </c>
      <c r="T17" s="59">
        <f t="shared" si="5"/>
        <v>3.0487804878048782E-3</v>
      </c>
      <c r="U17" s="3">
        <v>100</v>
      </c>
      <c r="V17" s="124">
        <v>2E-3</v>
      </c>
      <c r="W17" s="123">
        <f t="shared" si="6"/>
        <v>100</v>
      </c>
      <c r="X17" s="125">
        <f t="shared" si="7"/>
        <v>3.0487804878048782E-3</v>
      </c>
      <c r="Y17" s="3">
        <f t="shared" si="8"/>
        <v>-100</v>
      </c>
      <c r="Z17" s="50">
        <f t="shared" si="9"/>
        <v>-3.0395136778115501E-3</v>
      </c>
      <c r="AA17" s="3">
        <f t="shared" si="10"/>
        <v>100</v>
      </c>
      <c r="AB17" s="156">
        <f t="shared" si="11"/>
        <v>3.0487804878048782E-3</v>
      </c>
      <c r="AC17" s="162"/>
      <c r="AD17" s="159"/>
    </row>
    <row r="18" spans="1:30" ht="13.5" customHeight="1">
      <c r="A18" s="100" t="s">
        <v>57</v>
      </c>
      <c r="B18" s="101"/>
      <c r="C18" s="116">
        <v>540000</v>
      </c>
      <c r="D18" s="116">
        <v>562900</v>
      </c>
      <c r="E18" s="116">
        <v>570600</v>
      </c>
      <c r="F18" s="116">
        <v>585600</v>
      </c>
      <c r="G18" s="56">
        <v>601900</v>
      </c>
      <c r="H18" s="113">
        <v>631700</v>
      </c>
      <c r="I18" s="111">
        <v>644000</v>
      </c>
      <c r="J18" s="111">
        <v>649000</v>
      </c>
      <c r="K18" s="111">
        <v>653400</v>
      </c>
      <c r="L18" s="111">
        <v>666300</v>
      </c>
      <c r="M18" s="111">
        <v>7428.5714285714284</v>
      </c>
      <c r="N18" s="152">
        <v>1.2092742029255133E-2</v>
      </c>
      <c r="O18" s="82">
        <f t="shared" si="0"/>
        <v>7700</v>
      </c>
      <c r="P18" s="60">
        <f t="shared" si="1"/>
        <v>1.3679161485166104E-2</v>
      </c>
      <c r="Q18" s="81">
        <f t="shared" si="2"/>
        <v>15000</v>
      </c>
      <c r="R18" s="60">
        <f t="shared" si="3"/>
        <v>2.6288117770767613E-2</v>
      </c>
      <c r="S18" s="58">
        <f t="shared" si="4"/>
        <v>16300</v>
      </c>
      <c r="T18" s="60">
        <f t="shared" si="5"/>
        <v>2.7834699453551912E-2</v>
      </c>
      <c r="U18" s="68">
        <v>13600</v>
      </c>
      <c r="V18" s="126">
        <f>U18/H18</f>
        <v>2.1529206902010448E-2</v>
      </c>
      <c r="W18" s="122">
        <f t="shared" si="6"/>
        <v>5000</v>
      </c>
      <c r="X18" s="127">
        <f t="shared" si="7"/>
        <v>7.763975155279503E-3</v>
      </c>
      <c r="Y18" s="68">
        <f t="shared" si="8"/>
        <v>4400</v>
      </c>
      <c r="Z18" s="66">
        <f t="shared" si="9"/>
        <v>6.7796610169491523E-3</v>
      </c>
      <c r="AA18" s="68">
        <f t="shared" si="10"/>
        <v>12900</v>
      </c>
      <c r="AB18" s="157">
        <f t="shared" si="11"/>
        <v>1.9742883379247015E-2</v>
      </c>
      <c r="AC18" s="162"/>
      <c r="AD18" s="159"/>
    </row>
    <row r="19" spans="1:30">
      <c r="A19" s="98" t="s">
        <v>58</v>
      </c>
      <c r="B19" s="99"/>
      <c r="C19" s="114">
        <v>199800</v>
      </c>
      <c r="D19" s="114">
        <v>208800</v>
      </c>
      <c r="E19" s="114">
        <v>212500</v>
      </c>
      <c r="F19" s="114">
        <v>217400</v>
      </c>
      <c r="G19" s="51">
        <v>223100</v>
      </c>
      <c r="H19" s="115">
        <v>239400</v>
      </c>
      <c r="I19" s="109">
        <v>245000</v>
      </c>
      <c r="J19" s="109">
        <v>246400</v>
      </c>
      <c r="K19" s="109">
        <v>248000</v>
      </c>
      <c r="L19" s="109">
        <v>254600</v>
      </c>
      <c r="M19" s="109">
        <v>3685.7142857142858</v>
      </c>
      <c r="N19" s="150">
        <v>1.6108891108891108E-2</v>
      </c>
      <c r="O19" s="79">
        <f t="shared" si="0"/>
        <v>3700</v>
      </c>
      <c r="P19" s="59">
        <f t="shared" si="1"/>
        <v>1.7720306513409962E-2</v>
      </c>
      <c r="Q19" s="83">
        <f t="shared" si="2"/>
        <v>4900</v>
      </c>
      <c r="R19" s="59">
        <f t="shared" si="3"/>
        <v>2.3058823529411764E-2</v>
      </c>
      <c r="S19" s="44">
        <f t="shared" si="4"/>
        <v>5700</v>
      </c>
      <c r="T19" s="59">
        <f t="shared" si="5"/>
        <v>2.6218951241950322E-2</v>
      </c>
      <c r="U19" s="3">
        <v>5600</v>
      </c>
      <c r="V19" s="124">
        <v>2.4E-2</v>
      </c>
      <c r="W19" s="123">
        <f t="shared" si="6"/>
        <v>1400</v>
      </c>
      <c r="X19" s="125">
        <f t="shared" si="7"/>
        <v>5.7142857142857143E-3</v>
      </c>
      <c r="Y19" s="3">
        <f t="shared" si="8"/>
        <v>1600</v>
      </c>
      <c r="Z19" s="50">
        <f t="shared" si="9"/>
        <v>6.4935064935064939E-3</v>
      </c>
      <c r="AA19" s="3">
        <f t="shared" si="10"/>
        <v>6600</v>
      </c>
      <c r="AB19" s="156">
        <f t="shared" si="11"/>
        <v>2.661290322580645E-2</v>
      </c>
      <c r="AC19" s="162"/>
      <c r="AD19" s="159"/>
    </row>
    <row r="20" spans="1:30" ht="13.5" customHeight="1">
      <c r="A20" s="98" t="s">
        <v>59</v>
      </c>
      <c r="B20" s="99"/>
      <c r="C20" s="114">
        <v>93200</v>
      </c>
      <c r="D20" s="114">
        <v>96000</v>
      </c>
      <c r="E20" s="114">
        <v>96800</v>
      </c>
      <c r="F20" s="114">
        <v>97700</v>
      </c>
      <c r="G20" s="51">
        <v>99000</v>
      </c>
      <c r="H20" s="115">
        <v>101600</v>
      </c>
      <c r="I20" s="109">
        <v>102800</v>
      </c>
      <c r="J20" s="109">
        <v>102500</v>
      </c>
      <c r="K20" s="109">
        <v>102500</v>
      </c>
      <c r="L20" s="109">
        <v>103900</v>
      </c>
      <c r="M20" s="109">
        <v>571.42857142857144</v>
      </c>
      <c r="N20" s="150">
        <v>5.7200057200057202E-3</v>
      </c>
      <c r="O20" s="79">
        <f t="shared" si="0"/>
        <v>800</v>
      </c>
      <c r="P20" s="59">
        <f t="shared" si="1"/>
        <v>8.3333333333333332E-3</v>
      </c>
      <c r="Q20" s="83">
        <f t="shared" si="2"/>
        <v>900</v>
      </c>
      <c r="R20" s="59">
        <f t="shared" si="3"/>
        <v>9.2975206611570251E-3</v>
      </c>
      <c r="S20" s="44">
        <f t="shared" si="4"/>
        <v>1300</v>
      </c>
      <c r="T20" s="59">
        <f t="shared" si="5"/>
        <v>1.3306038894575231E-2</v>
      </c>
      <c r="U20" s="3">
        <v>1100</v>
      </c>
      <c r="V20" s="124">
        <f>U20/H20</f>
        <v>1.0826771653543307E-2</v>
      </c>
      <c r="W20" s="123">
        <f t="shared" si="6"/>
        <v>-300</v>
      </c>
      <c r="X20" s="125">
        <f t="shared" si="7"/>
        <v>-2.9182879377431907E-3</v>
      </c>
      <c r="Y20" s="3">
        <f t="shared" si="8"/>
        <v>0</v>
      </c>
      <c r="Z20" s="50">
        <f t="shared" si="9"/>
        <v>0</v>
      </c>
      <c r="AA20" s="3">
        <f t="shared" si="10"/>
        <v>1400</v>
      </c>
      <c r="AB20" s="156">
        <f t="shared" si="11"/>
        <v>1.3658536585365854E-2</v>
      </c>
      <c r="AC20" s="162"/>
      <c r="AD20" s="159"/>
    </row>
    <row r="21" spans="1:30">
      <c r="A21" s="98" t="s">
        <v>60</v>
      </c>
      <c r="B21" s="99"/>
      <c r="C21" s="114">
        <v>3185100</v>
      </c>
      <c r="D21" s="114">
        <v>3398700</v>
      </c>
      <c r="E21" s="114">
        <v>3458300</v>
      </c>
      <c r="F21" s="114">
        <v>3527700</v>
      </c>
      <c r="G21" s="51">
        <v>3606300</v>
      </c>
      <c r="H21" s="115">
        <v>3815700</v>
      </c>
      <c r="I21" s="109">
        <v>3901300</v>
      </c>
      <c r="J21" s="109">
        <v>3915300</v>
      </c>
      <c r="K21" s="109">
        <v>3914600</v>
      </c>
      <c r="L21" s="109">
        <v>3997300</v>
      </c>
      <c r="M21" s="109">
        <v>44700</v>
      </c>
      <c r="N21" s="150">
        <v>1.2132233199435457E-2</v>
      </c>
      <c r="O21" s="79">
        <f t="shared" si="0"/>
        <v>59600</v>
      </c>
      <c r="P21" s="59">
        <f t="shared" si="1"/>
        <v>1.753611675052226E-2</v>
      </c>
      <c r="Q21" s="83">
        <f t="shared" si="2"/>
        <v>69400</v>
      </c>
      <c r="R21" s="59">
        <f t="shared" si="3"/>
        <v>2.0067663302778822E-2</v>
      </c>
      <c r="S21" s="44">
        <f t="shared" si="4"/>
        <v>78600</v>
      </c>
      <c r="T21" s="59">
        <f t="shared" si="5"/>
        <v>2.2280806191002638E-2</v>
      </c>
      <c r="U21" s="3">
        <v>81400</v>
      </c>
      <c r="V21" s="124">
        <f>U21/H21</f>
        <v>2.1332914013156172E-2</v>
      </c>
      <c r="W21" s="123">
        <f t="shared" si="6"/>
        <v>14000</v>
      </c>
      <c r="X21" s="125">
        <f t="shared" si="7"/>
        <v>3.5885474072744981E-3</v>
      </c>
      <c r="Y21" s="3">
        <f t="shared" si="8"/>
        <v>-700</v>
      </c>
      <c r="Z21" s="50">
        <f t="shared" si="9"/>
        <v>-1.7878578908385052E-4</v>
      </c>
      <c r="AA21" s="3">
        <f t="shared" si="10"/>
        <v>82700</v>
      </c>
      <c r="AB21" s="156">
        <f t="shared" si="11"/>
        <v>2.112604097481224E-2</v>
      </c>
      <c r="AC21" s="162"/>
      <c r="AD21" s="159"/>
    </row>
    <row r="22" spans="1:30" ht="13.5" customHeight="1">
      <c r="A22" s="98" t="s">
        <v>61</v>
      </c>
      <c r="B22" s="99"/>
      <c r="C22" s="114">
        <v>998800</v>
      </c>
      <c r="D22" s="114">
        <v>1042800</v>
      </c>
      <c r="E22" s="114">
        <v>1057600</v>
      </c>
      <c r="F22" s="114">
        <v>1081000</v>
      </c>
      <c r="G22" s="51">
        <v>1107200</v>
      </c>
      <c r="H22" s="115">
        <v>1162800</v>
      </c>
      <c r="I22" s="109">
        <v>1188100</v>
      </c>
      <c r="J22" s="109">
        <v>1195300</v>
      </c>
      <c r="K22" s="109">
        <v>1201800</v>
      </c>
      <c r="L22" s="109">
        <v>1225000</v>
      </c>
      <c r="M22" s="109">
        <v>13785.714285714286</v>
      </c>
      <c r="N22" s="150">
        <v>1.2215963035635167E-2</v>
      </c>
      <c r="O22" s="79">
        <f t="shared" si="0"/>
        <v>14800</v>
      </c>
      <c r="P22" s="59">
        <f t="shared" si="1"/>
        <v>1.4192558496355964E-2</v>
      </c>
      <c r="Q22" s="83">
        <f t="shared" si="2"/>
        <v>23400</v>
      </c>
      <c r="R22" s="59">
        <f t="shared" si="3"/>
        <v>2.2125567322239033E-2</v>
      </c>
      <c r="S22" s="44">
        <f t="shared" si="4"/>
        <v>26200</v>
      </c>
      <c r="T22" s="59">
        <f t="shared" si="5"/>
        <v>2.4236817761332099E-2</v>
      </c>
      <c r="U22" s="3">
        <v>23500</v>
      </c>
      <c r="V22" s="124">
        <f>U22/H22</f>
        <v>2.020983832129343E-2</v>
      </c>
      <c r="W22" s="123">
        <f t="shared" si="6"/>
        <v>7200</v>
      </c>
      <c r="X22" s="125">
        <f t="shared" si="7"/>
        <v>6.060095951519232E-3</v>
      </c>
      <c r="Y22" s="3">
        <f t="shared" si="8"/>
        <v>6500</v>
      </c>
      <c r="Z22" s="50">
        <f t="shared" si="9"/>
        <v>5.4379653643436797E-3</v>
      </c>
      <c r="AA22" s="3">
        <f t="shared" si="10"/>
        <v>23200</v>
      </c>
      <c r="AB22" s="156">
        <f t="shared" si="11"/>
        <v>1.9304376768181062E-2</v>
      </c>
      <c r="AC22" s="162"/>
      <c r="AD22" s="159"/>
    </row>
    <row r="23" spans="1:30">
      <c r="A23" s="98" t="s">
        <v>62</v>
      </c>
      <c r="B23" s="99"/>
      <c r="C23" s="114">
        <v>4184600</v>
      </c>
      <c r="D23" s="114">
        <v>4442100</v>
      </c>
      <c r="E23" s="114">
        <v>4516500</v>
      </c>
      <c r="F23" s="114">
        <v>4609400</v>
      </c>
      <c r="G23" s="51">
        <v>4714100</v>
      </c>
      <c r="H23" s="115">
        <v>4979200</v>
      </c>
      <c r="I23" s="109">
        <v>5090200</v>
      </c>
      <c r="J23" s="109">
        <v>5111300</v>
      </c>
      <c r="K23" s="109">
        <v>5117200</v>
      </c>
      <c r="L23" s="109">
        <v>5223100</v>
      </c>
      <c r="M23" s="109">
        <v>58500</v>
      </c>
      <c r="N23" s="150">
        <v>1.2153066312115672E-2</v>
      </c>
      <c r="O23" s="79">
        <f t="shared" si="0"/>
        <v>74400</v>
      </c>
      <c r="P23" s="59">
        <f t="shared" si="1"/>
        <v>1.6748835010468022E-2</v>
      </c>
      <c r="Q23" s="83">
        <f t="shared" si="2"/>
        <v>92900</v>
      </c>
      <c r="R23" s="59">
        <f t="shared" si="3"/>
        <v>2.0569024687257832E-2</v>
      </c>
      <c r="S23" s="44">
        <f t="shared" si="4"/>
        <v>104700</v>
      </c>
      <c r="T23" s="59">
        <f t="shared" si="5"/>
        <v>2.2714453074152818E-2</v>
      </c>
      <c r="U23" s="3">
        <v>105000</v>
      </c>
      <c r="V23" s="124">
        <f>U23/H23</f>
        <v>2.1087724935732646E-2</v>
      </c>
      <c r="W23" s="123">
        <f t="shared" si="6"/>
        <v>21100</v>
      </c>
      <c r="X23" s="125">
        <f t="shared" si="7"/>
        <v>4.145220227103061E-3</v>
      </c>
      <c r="Y23" s="3">
        <f t="shared" si="8"/>
        <v>5900</v>
      </c>
      <c r="Z23" s="50">
        <f t="shared" si="9"/>
        <v>1.1543051669829594E-3</v>
      </c>
      <c r="AA23" s="3">
        <f t="shared" si="10"/>
        <v>105900</v>
      </c>
      <c r="AB23" s="156">
        <f t="shared" si="11"/>
        <v>2.0694911279606036E-2</v>
      </c>
      <c r="AC23" s="162"/>
      <c r="AD23" s="159"/>
    </row>
    <row r="24" spans="1:30" ht="21" customHeight="1">
      <c r="A24" s="90" t="s">
        <v>63</v>
      </c>
      <c r="B24" s="41" t="s">
        <v>64</v>
      </c>
      <c r="C24" s="41"/>
      <c r="D24" s="41"/>
      <c r="E24" s="41"/>
      <c r="F24" s="41"/>
      <c r="G24" s="41"/>
      <c r="H24" s="41"/>
      <c r="I24" s="41"/>
      <c r="J24" s="41"/>
      <c r="K24" s="41"/>
      <c r="L24" s="41"/>
      <c r="O24" s="41"/>
      <c r="P24" s="41"/>
      <c r="Q24" s="41"/>
      <c r="R24" s="41"/>
      <c r="S24" s="41"/>
      <c r="T24" s="41"/>
      <c r="U24" s="41"/>
      <c r="V24" s="41"/>
      <c r="AC24" s="158"/>
    </row>
    <row r="25" spans="1:30">
      <c r="A25" s="5" t="s">
        <v>65</v>
      </c>
      <c r="B25" s="6" t="s">
        <v>151</v>
      </c>
      <c r="C25" s="6"/>
      <c r="D25" s="6"/>
      <c r="E25" s="6"/>
      <c r="F25" s="6"/>
      <c r="G25" s="6"/>
      <c r="H25" s="6"/>
      <c r="I25" s="6"/>
      <c r="J25" s="6"/>
      <c r="K25" s="6"/>
      <c r="L25" s="6"/>
      <c r="M25" s="6"/>
      <c r="N25" s="6"/>
      <c r="O25" s="6"/>
      <c r="P25" s="6"/>
      <c r="Q25" s="6"/>
      <c r="R25" s="6"/>
      <c r="S25" s="6"/>
      <c r="T25" s="7"/>
    </row>
    <row r="26" spans="1:30">
      <c r="A26" s="5" t="s">
        <v>66</v>
      </c>
      <c r="B26" s="6" t="s">
        <v>67</v>
      </c>
      <c r="C26" s="6"/>
      <c r="D26" s="6"/>
      <c r="E26" s="6"/>
      <c r="F26" s="6"/>
      <c r="G26" s="6"/>
      <c r="H26" s="6"/>
      <c r="I26" s="6"/>
      <c r="J26" s="6"/>
      <c r="K26" s="6"/>
      <c r="L26" s="6"/>
      <c r="M26" s="6"/>
      <c r="N26" s="6"/>
      <c r="O26" s="6"/>
      <c r="P26" s="6"/>
      <c r="Q26" s="6"/>
      <c r="R26" s="6"/>
      <c r="S26" s="6"/>
      <c r="T26" s="7"/>
    </row>
    <row r="27" spans="1:30">
      <c r="A27" s="5" t="s">
        <v>68</v>
      </c>
      <c r="B27" s="6" t="s">
        <v>69</v>
      </c>
      <c r="C27" s="6"/>
      <c r="D27" s="6"/>
      <c r="E27" s="6"/>
      <c r="F27" s="6"/>
      <c r="G27" s="6"/>
      <c r="H27" s="6"/>
      <c r="I27" s="6"/>
      <c r="J27" s="6"/>
      <c r="K27" s="6"/>
      <c r="L27" s="6"/>
      <c r="M27" s="6"/>
      <c r="N27" s="6"/>
      <c r="O27" s="6"/>
      <c r="P27" s="6"/>
      <c r="Q27" s="6"/>
      <c r="R27" s="6"/>
      <c r="S27" s="6"/>
      <c r="T27" s="7"/>
    </row>
    <row r="28" spans="1:30">
      <c r="A28" s="8" t="s">
        <v>70</v>
      </c>
      <c r="B28" s="8"/>
      <c r="C28" s="6"/>
      <c r="D28" s="6"/>
      <c r="E28" s="6"/>
      <c r="F28" s="6"/>
      <c r="G28" s="6"/>
      <c r="H28" s="6"/>
      <c r="I28" s="6"/>
      <c r="J28" s="6"/>
      <c r="K28" s="6"/>
      <c r="L28" s="6"/>
      <c r="M28" s="6"/>
      <c r="N28" s="6"/>
      <c r="O28" s="6"/>
      <c r="P28" s="6"/>
      <c r="Q28" s="6"/>
      <c r="R28" s="6"/>
      <c r="S28" s="6"/>
      <c r="T28" s="7"/>
    </row>
    <row r="29" spans="1:30">
      <c r="A29" s="5" t="s">
        <v>71</v>
      </c>
      <c r="B29" s="5"/>
      <c r="C29" s="6"/>
      <c r="D29" s="6"/>
      <c r="E29" s="6"/>
      <c r="F29" s="6"/>
      <c r="G29" s="6"/>
      <c r="H29" s="6"/>
      <c r="I29" s="6"/>
      <c r="J29" s="6"/>
      <c r="K29" s="6"/>
      <c r="L29" s="6"/>
      <c r="M29" s="6"/>
      <c r="N29" s="6"/>
      <c r="O29" s="6"/>
      <c r="P29" s="6"/>
      <c r="Q29" s="6"/>
      <c r="R29" s="6"/>
      <c r="S29" s="6"/>
      <c r="T29" s="7"/>
    </row>
    <row r="30" spans="1:30">
      <c r="A30" s="5"/>
      <c r="B30" s="5"/>
      <c r="C30" s="6"/>
      <c r="D30" s="6"/>
      <c r="E30" s="6"/>
      <c r="F30" s="6"/>
      <c r="G30" s="6"/>
      <c r="H30" s="6"/>
      <c r="I30" s="6"/>
      <c r="J30" s="6"/>
      <c r="K30" s="6"/>
      <c r="L30" s="6"/>
      <c r="M30" s="6"/>
      <c r="N30" s="6"/>
      <c r="O30" s="6"/>
      <c r="P30" s="6"/>
      <c r="Q30" s="6"/>
      <c r="R30" s="6"/>
      <c r="S30" s="6"/>
      <c r="T30" s="7"/>
    </row>
    <row r="31" spans="1:30">
      <c r="A31" s="9" t="s">
        <v>29</v>
      </c>
      <c r="B31" s="9"/>
      <c r="C31" s="6"/>
      <c r="D31" s="6"/>
      <c r="E31" s="6"/>
      <c r="F31" s="6"/>
      <c r="G31" s="6"/>
      <c r="H31" s="6"/>
      <c r="I31" s="6"/>
      <c r="J31" s="6"/>
      <c r="K31" s="6"/>
      <c r="L31" s="6"/>
      <c r="M31" s="6"/>
      <c r="N31" s="6"/>
      <c r="O31" s="6"/>
      <c r="P31" s="6"/>
      <c r="Q31" s="6"/>
      <c r="R31" s="6"/>
      <c r="S31" s="6"/>
      <c r="T31" s="7"/>
    </row>
    <row r="32" spans="1:30">
      <c r="A32" s="6"/>
      <c r="B32" s="6"/>
      <c r="C32" s="6"/>
      <c r="D32" s="6"/>
      <c r="E32" s="6"/>
      <c r="F32" s="6"/>
      <c r="G32" s="6"/>
      <c r="H32" s="6"/>
      <c r="I32" s="6"/>
      <c r="J32" s="6"/>
      <c r="K32" s="6"/>
      <c r="L32" s="6"/>
      <c r="M32" s="6"/>
      <c r="N32" s="6"/>
      <c r="O32" s="6"/>
      <c r="P32" s="6"/>
      <c r="Q32" s="6"/>
      <c r="R32" s="6"/>
      <c r="S32" s="6"/>
      <c r="T32" s="7"/>
    </row>
    <row r="33" spans="1:32" s="7" customFormat="1" ht="11.25">
      <c r="A33" s="25"/>
      <c r="B33" s="6"/>
      <c r="C33" s="6"/>
      <c r="D33" s="6"/>
      <c r="E33" s="6"/>
      <c r="F33" s="6"/>
      <c r="G33" s="6"/>
      <c r="H33" s="6"/>
      <c r="I33" s="6"/>
      <c r="J33" s="6"/>
      <c r="K33" s="6"/>
      <c r="L33" s="6"/>
      <c r="M33" s="6"/>
      <c r="N33" s="6"/>
      <c r="O33" s="6"/>
      <c r="P33" s="6"/>
      <c r="Q33" s="6"/>
      <c r="R33" s="6"/>
      <c r="S33" s="6"/>
      <c r="AA33" s="148"/>
      <c r="AB33" s="148"/>
      <c r="AF33" s="155"/>
    </row>
  </sheetData>
  <mergeCells count="21">
    <mergeCell ref="A1:T1"/>
    <mergeCell ref="M2:N3"/>
    <mergeCell ref="E3:E4"/>
    <mergeCell ref="F3:F4"/>
    <mergeCell ref="H3:H4"/>
    <mergeCell ref="I3:I4"/>
    <mergeCell ref="J3:J4"/>
    <mergeCell ref="C2:K2"/>
    <mergeCell ref="K3:K4"/>
    <mergeCell ref="Q2:R3"/>
    <mergeCell ref="O2:P3"/>
    <mergeCell ref="A2:B4"/>
    <mergeCell ref="C3:C4"/>
    <mergeCell ref="D3:D4"/>
    <mergeCell ref="G3:G4"/>
    <mergeCell ref="S2:T3"/>
    <mergeCell ref="AA2:AB3"/>
    <mergeCell ref="L3:L4"/>
    <mergeCell ref="Y2:Z3"/>
    <mergeCell ref="W2:X3"/>
    <mergeCell ref="U2:V3"/>
  </mergeCells>
  <pageMargins left="0.7" right="0.7" top="0.75" bottom="0.75" header="0.3" footer="0.3"/>
  <pageSetup paperSize="9" orientation="portrait" r:id="rId1"/>
  <ignoredErrors>
    <ignoredError sqref="A24 A25:A27" numberStoredAsText="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XEH43"/>
  <sheetViews>
    <sheetView zoomScale="110" zoomScaleNormal="110" workbookViewId="0">
      <selection activeCell="V8" sqref="V8"/>
    </sheetView>
  </sheetViews>
  <sheetFormatPr defaultColWidth="9" defaultRowHeight="14.25"/>
  <cols>
    <col min="1" max="1" width="17.625" style="1" customWidth="1"/>
    <col min="2" max="6" width="6.75" style="1" customWidth="1"/>
    <col min="7" max="7" width="0.5" style="1" customWidth="1"/>
    <col min="8" max="12" width="6.75" style="1" customWidth="1"/>
    <col min="13" max="13" width="0.5" style="1" customWidth="1"/>
    <col min="14" max="17" width="6.75" style="1" customWidth="1"/>
    <col min="18" max="18" width="7.125" style="45" customWidth="1"/>
    <col min="19" max="19" width="0.5" style="45" customWidth="1"/>
    <col min="20" max="20" width="8.75" style="1" customWidth="1"/>
    <col min="21" max="22" width="6.75" style="1" customWidth="1"/>
    <col min="23" max="23" width="6.5" style="1" customWidth="1"/>
    <col min="24" max="24" width="8.5" style="1" customWidth="1"/>
    <col min="25" max="25" width="11.125" style="118" bestFit="1" customWidth="1"/>
    <col min="26" max="26" width="11.25" style="1" bestFit="1" customWidth="1"/>
    <col min="27" max="16384" width="9" style="1"/>
  </cols>
  <sheetData>
    <row r="1" spans="1:26" ht="24.95" customHeight="1">
      <c r="A1" s="39" t="s">
        <v>152</v>
      </c>
      <c r="B1" s="2"/>
      <c r="C1" s="2"/>
      <c r="D1" s="2"/>
      <c r="E1" s="2"/>
      <c r="F1" s="2"/>
      <c r="G1" s="2"/>
      <c r="H1" s="2"/>
      <c r="I1" s="2"/>
      <c r="J1" s="2"/>
      <c r="K1" s="2"/>
      <c r="L1" s="2"/>
      <c r="M1" s="2"/>
      <c r="N1" s="2"/>
      <c r="O1" s="2"/>
      <c r="P1" s="2"/>
      <c r="Q1" s="2"/>
      <c r="T1" s="2"/>
    </row>
    <row r="2" spans="1:26" ht="57.75" customHeight="1">
      <c r="A2" s="219"/>
      <c r="B2" s="224" t="s">
        <v>72</v>
      </c>
      <c r="C2" s="225"/>
      <c r="D2" s="225"/>
      <c r="E2" s="225"/>
      <c r="F2" s="226"/>
      <c r="G2" s="84"/>
      <c r="H2" s="221" t="s">
        <v>73</v>
      </c>
      <c r="I2" s="222"/>
      <c r="J2" s="222"/>
      <c r="K2" s="222"/>
      <c r="L2" s="223"/>
      <c r="M2" s="102"/>
      <c r="N2" s="227" t="s">
        <v>131</v>
      </c>
      <c r="O2" s="227"/>
      <c r="P2" s="227"/>
      <c r="Q2" s="227"/>
      <c r="R2" s="227"/>
      <c r="S2" s="167"/>
      <c r="T2" s="227" t="s">
        <v>130</v>
      </c>
      <c r="U2" s="227"/>
      <c r="V2" s="227"/>
      <c r="W2" s="227"/>
      <c r="X2" s="227"/>
    </row>
    <row r="3" spans="1:26" ht="14.25" customHeight="1">
      <c r="A3" s="220"/>
      <c r="B3" s="91">
        <v>2019</v>
      </c>
      <c r="C3" s="92">
        <v>2020</v>
      </c>
      <c r="D3" s="92">
        <v>2021</v>
      </c>
      <c r="E3" s="92" t="s">
        <v>155</v>
      </c>
      <c r="F3" s="92" t="s">
        <v>156</v>
      </c>
      <c r="G3" s="91"/>
      <c r="H3" s="91">
        <v>2019</v>
      </c>
      <c r="I3" s="93">
        <v>2020</v>
      </c>
      <c r="J3" s="93">
        <v>2021</v>
      </c>
      <c r="K3" s="93" t="s">
        <v>155</v>
      </c>
      <c r="L3" s="93" t="s">
        <v>156</v>
      </c>
      <c r="M3" s="93"/>
      <c r="N3" s="93">
        <v>2019</v>
      </c>
      <c r="O3" s="93">
        <v>2020</v>
      </c>
      <c r="P3" s="93">
        <v>2021</v>
      </c>
      <c r="Q3" s="93" t="s">
        <v>155</v>
      </c>
      <c r="R3" s="93" t="s">
        <v>156</v>
      </c>
      <c r="S3" s="93"/>
      <c r="T3" s="93">
        <v>2019</v>
      </c>
      <c r="U3" s="93">
        <v>2020</v>
      </c>
      <c r="V3" s="93">
        <v>2021</v>
      </c>
      <c r="W3" s="93" t="s">
        <v>155</v>
      </c>
      <c r="X3" s="93" t="s">
        <v>156</v>
      </c>
    </row>
    <row r="4" spans="1:26">
      <c r="A4" s="29" t="s">
        <v>75</v>
      </c>
      <c r="B4" s="87">
        <v>600</v>
      </c>
      <c r="C4" s="87">
        <v>670</v>
      </c>
      <c r="D4" s="87">
        <v>660</v>
      </c>
      <c r="E4" s="87">
        <v>470</v>
      </c>
      <c r="F4" s="87">
        <v>360</v>
      </c>
      <c r="G4" s="87"/>
      <c r="H4" s="87">
        <v>2700</v>
      </c>
      <c r="I4" s="87">
        <v>4900</v>
      </c>
      <c r="J4" s="87">
        <v>3200</v>
      </c>
      <c r="K4" s="87">
        <v>2200</v>
      </c>
      <c r="L4" s="87">
        <v>2400</v>
      </c>
      <c r="M4" s="103"/>
      <c r="N4" s="87">
        <v>910</v>
      </c>
      <c r="O4" s="87">
        <v>2800</v>
      </c>
      <c r="P4" s="87">
        <v>930</v>
      </c>
      <c r="Q4" s="87">
        <v>-20</v>
      </c>
      <c r="R4" s="87">
        <v>740</v>
      </c>
      <c r="S4" s="87"/>
      <c r="T4" s="87">
        <v>1800</v>
      </c>
      <c r="U4" s="87">
        <v>2100</v>
      </c>
      <c r="V4" s="87">
        <v>2300</v>
      </c>
      <c r="W4" s="87">
        <v>2200</v>
      </c>
      <c r="X4" s="87">
        <v>1700</v>
      </c>
      <c r="Z4" s="118"/>
    </row>
    <row r="5" spans="1:26">
      <c r="A5" s="14" t="s">
        <v>76</v>
      </c>
      <c r="B5" s="87">
        <v>12800</v>
      </c>
      <c r="C5" s="87">
        <v>12900</v>
      </c>
      <c r="D5" s="87">
        <v>12900</v>
      </c>
      <c r="E5" s="87">
        <v>11700</v>
      </c>
      <c r="F5" s="87">
        <v>10400</v>
      </c>
      <c r="G5" s="87"/>
      <c r="H5" s="87">
        <v>13600</v>
      </c>
      <c r="I5" s="87">
        <v>20000</v>
      </c>
      <c r="J5" s="87">
        <v>-22300</v>
      </c>
      <c r="K5" s="87">
        <v>-24200</v>
      </c>
      <c r="L5" s="87">
        <v>36700</v>
      </c>
      <c r="M5" s="103"/>
      <c r="N5" s="87">
        <v>25000</v>
      </c>
      <c r="O5" s="87">
        <v>31300</v>
      </c>
      <c r="P5" s="87">
        <v>-7900</v>
      </c>
      <c r="Q5" s="87">
        <v>-9800</v>
      </c>
      <c r="R5" s="87">
        <v>47800</v>
      </c>
      <c r="S5" s="87"/>
      <c r="T5" s="87">
        <v>-11400</v>
      </c>
      <c r="U5" s="87">
        <v>-11300</v>
      </c>
      <c r="V5" s="87">
        <v>-14400</v>
      </c>
      <c r="W5" s="87">
        <v>-14400</v>
      </c>
      <c r="X5" s="87">
        <v>-11200</v>
      </c>
      <c r="Z5" s="118"/>
    </row>
    <row r="6" spans="1:26">
      <c r="A6" s="14" t="s">
        <v>77</v>
      </c>
      <c r="B6" s="87">
        <v>3000</v>
      </c>
      <c r="C6" s="87">
        <v>2800</v>
      </c>
      <c r="D6" s="87">
        <v>3100</v>
      </c>
      <c r="E6" s="87">
        <v>2700</v>
      </c>
      <c r="F6" s="87">
        <v>2300</v>
      </c>
      <c r="G6" s="87"/>
      <c r="H6" s="87">
        <v>7100</v>
      </c>
      <c r="I6" s="87">
        <v>11600</v>
      </c>
      <c r="J6" s="87">
        <v>3200</v>
      </c>
      <c r="K6" s="87">
        <v>1800</v>
      </c>
      <c r="L6" s="87">
        <v>9400</v>
      </c>
      <c r="M6" s="103"/>
      <c r="N6" s="87">
        <v>4300</v>
      </c>
      <c r="O6" s="87">
        <v>7600</v>
      </c>
      <c r="P6" s="87">
        <v>-90</v>
      </c>
      <c r="Q6" s="87">
        <v>-1000</v>
      </c>
      <c r="R6" s="87">
        <v>6700</v>
      </c>
      <c r="S6" s="87"/>
      <c r="T6" s="87">
        <v>2900</v>
      </c>
      <c r="U6" s="87">
        <v>4000</v>
      </c>
      <c r="V6" s="87">
        <v>3300</v>
      </c>
      <c r="W6" s="87">
        <v>2800</v>
      </c>
      <c r="X6" s="87">
        <v>2600</v>
      </c>
      <c r="Z6" s="118"/>
    </row>
    <row r="7" spans="1:26">
      <c r="A7" s="14" t="s">
        <v>78</v>
      </c>
      <c r="B7" s="87">
        <v>1400</v>
      </c>
      <c r="C7" s="87">
        <v>1500</v>
      </c>
      <c r="D7" s="87">
        <v>1700</v>
      </c>
      <c r="E7" s="87">
        <v>1400</v>
      </c>
      <c r="F7" s="87">
        <v>990</v>
      </c>
      <c r="G7" s="87"/>
      <c r="H7" s="87">
        <v>6000</v>
      </c>
      <c r="I7" s="87">
        <v>9400</v>
      </c>
      <c r="J7" s="87">
        <v>3200</v>
      </c>
      <c r="K7" s="87">
        <v>1400</v>
      </c>
      <c r="L7" s="87">
        <v>6200</v>
      </c>
      <c r="M7" s="103"/>
      <c r="N7" s="87">
        <v>3900</v>
      </c>
      <c r="O7" s="87">
        <v>7200</v>
      </c>
      <c r="P7" s="87">
        <v>720</v>
      </c>
      <c r="Q7" s="87">
        <v>-900</v>
      </c>
      <c r="R7" s="87">
        <v>4600</v>
      </c>
      <c r="S7" s="87"/>
      <c r="T7" s="87">
        <v>2100</v>
      </c>
      <c r="U7" s="87">
        <v>2300</v>
      </c>
      <c r="V7" s="87">
        <v>2500</v>
      </c>
      <c r="W7" s="87">
        <v>2300</v>
      </c>
      <c r="X7" s="87">
        <v>1700</v>
      </c>
      <c r="Z7" s="118"/>
    </row>
    <row r="8" spans="1:26">
      <c r="A8" s="14" t="s">
        <v>79</v>
      </c>
      <c r="B8" s="87">
        <v>280</v>
      </c>
      <c r="C8" s="87">
        <v>250</v>
      </c>
      <c r="D8" s="87">
        <v>290</v>
      </c>
      <c r="E8" s="87">
        <v>350</v>
      </c>
      <c r="F8" s="87">
        <v>270</v>
      </c>
      <c r="G8" s="87"/>
      <c r="H8" s="87">
        <v>430</v>
      </c>
      <c r="I8" s="87">
        <v>870</v>
      </c>
      <c r="J8" s="87">
        <v>80</v>
      </c>
      <c r="K8" s="87">
        <v>-80</v>
      </c>
      <c r="L8" s="87">
        <v>360</v>
      </c>
      <c r="M8" s="103"/>
      <c r="N8" s="87">
        <v>370</v>
      </c>
      <c r="O8" s="87">
        <v>870</v>
      </c>
      <c r="P8" s="87">
        <v>180</v>
      </c>
      <c r="Q8" s="87">
        <v>20</v>
      </c>
      <c r="R8" s="87">
        <v>540</v>
      </c>
      <c r="S8" s="87"/>
      <c r="T8" s="87">
        <v>50</v>
      </c>
      <c r="U8" s="87">
        <v>0</v>
      </c>
      <c r="V8" s="87">
        <v>-90</v>
      </c>
      <c r="W8" s="87">
        <v>-100</v>
      </c>
      <c r="X8" s="87">
        <v>-170</v>
      </c>
      <c r="Z8" s="118"/>
    </row>
    <row r="9" spans="1:26">
      <c r="A9" s="14" t="s">
        <v>80</v>
      </c>
      <c r="B9" s="87">
        <v>560</v>
      </c>
      <c r="C9" s="87">
        <v>590</v>
      </c>
      <c r="D9" s="87">
        <v>700</v>
      </c>
      <c r="E9" s="87">
        <v>590</v>
      </c>
      <c r="F9" s="87">
        <v>350</v>
      </c>
      <c r="G9" s="87"/>
      <c r="H9" s="87">
        <v>1900</v>
      </c>
      <c r="I9" s="87">
        <v>4600</v>
      </c>
      <c r="J9" s="87">
        <v>1300</v>
      </c>
      <c r="K9" s="87">
        <v>160</v>
      </c>
      <c r="L9" s="87">
        <v>1600</v>
      </c>
      <c r="M9" s="103"/>
      <c r="N9" s="87">
        <v>1600</v>
      </c>
      <c r="O9" s="87">
        <v>4400</v>
      </c>
      <c r="P9" s="87">
        <v>770</v>
      </c>
      <c r="Q9" s="87">
        <v>-260</v>
      </c>
      <c r="R9" s="87">
        <v>1400</v>
      </c>
      <c r="S9" s="87"/>
      <c r="T9" s="87">
        <v>320</v>
      </c>
      <c r="U9" s="87">
        <v>140</v>
      </c>
      <c r="V9" s="87">
        <v>540</v>
      </c>
      <c r="W9" s="87">
        <v>420</v>
      </c>
      <c r="X9" s="87">
        <v>240</v>
      </c>
      <c r="Z9" s="118"/>
    </row>
    <row r="10" spans="1:26">
      <c r="A10" s="14" t="s">
        <v>81</v>
      </c>
      <c r="B10" s="87">
        <v>650</v>
      </c>
      <c r="C10" s="87">
        <v>410</v>
      </c>
      <c r="D10" s="87">
        <v>570</v>
      </c>
      <c r="E10" s="87">
        <v>370</v>
      </c>
      <c r="F10" s="87">
        <v>340</v>
      </c>
      <c r="G10" s="87"/>
      <c r="H10" s="87">
        <v>1200</v>
      </c>
      <c r="I10" s="87">
        <v>1700</v>
      </c>
      <c r="J10" s="87">
        <v>740</v>
      </c>
      <c r="K10" s="87">
        <v>430</v>
      </c>
      <c r="L10" s="87">
        <v>970</v>
      </c>
      <c r="M10" s="103"/>
      <c r="N10" s="87">
        <v>990</v>
      </c>
      <c r="O10" s="87">
        <v>1600</v>
      </c>
      <c r="P10" s="87">
        <v>400</v>
      </c>
      <c r="Q10" s="87">
        <v>80</v>
      </c>
      <c r="R10" s="87">
        <v>760</v>
      </c>
      <c r="S10" s="87"/>
      <c r="T10" s="87">
        <v>230</v>
      </c>
      <c r="U10" s="87">
        <v>170</v>
      </c>
      <c r="V10" s="87">
        <v>350</v>
      </c>
      <c r="W10" s="87">
        <v>360</v>
      </c>
      <c r="X10" s="87">
        <v>210</v>
      </c>
      <c r="Z10" s="118"/>
    </row>
    <row r="11" spans="1:26">
      <c r="A11" s="14" t="s">
        <v>82</v>
      </c>
      <c r="B11" s="87">
        <v>880</v>
      </c>
      <c r="C11" s="87">
        <v>870</v>
      </c>
      <c r="D11" s="87">
        <v>980</v>
      </c>
      <c r="E11" s="87">
        <v>730</v>
      </c>
      <c r="F11" s="87">
        <v>410</v>
      </c>
      <c r="G11" s="87"/>
      <c r="H11" s="87">
        <v>2200</v>
      </c>
      <c r="I11" s="87">
        <v>3100</v>
      </c>
      <c r="J11" s="87">
        <v>1100</v>
      </c>
      <c r="K11" s="87">
        <v>170</v>
      </c>
      <c r="L11" s="87">
        <v>2900</v>
      </c>
      <c r="M11" s="103"/>
      <c r="N11" s="87">
        <v>1500</v>
      </c>
      <c r="O11" s="87">
        <v>2600</v>
      </c>
      <c r="P11" s="87">
        <v>430</v>
      </c>
      <c r="Q11" s="87">
        <v>-340</v>
      </c>
      <c r="R11" s="87">
        <v>2600</v>
      </c>
      <c r="S11" s="87"/>
      <c r="T11" s="87">
        <v>710</v>
      </c>
      <c r="U11" s="87">
        <v>530</v>
      </c>
      <c r="V11" s="87">
        <v>670</v>
      </c>
      <c r="W11" s="87">
        <v>510</v>
      </c>
      <c r="X11" s="87">
        <v>340</v>
      </c>
      <c r="Z11" s="118"/>
    </row>
    <row r="12" spans="1:26">
      <c r="A12" s="14" t="s">
        <v>83</v>
      </c>
      <c r="B12" s="87">
        <v>2500</v>
      </c>
      <c r="C12" s="87">
        <v>2500</v>
      </c>
      <c r="D12" s="87">
        <v>2600</v>
      </c>
      <c r="E12" s="87">
        <v>2000</v>
      </c>
      <c r="F12" s="87">
        <v>1600</v>
      </c>
      <c r="G12" s="87"/>
      <c r="H12" s="87">
        <v>4200</v>
      </c>
      <c r="I12" s="87">
        <v>7000</v>
      </c>
      <c r="J12" s="87">
        <v>-130</v>
      </c>
      <c r="K12" s="87">
        <v>-3000</v>
      </c>
      <c r="L12" s="87">
        <v>5200</v>
      </c>
      <c r="M12" s="103"/>
      <c r="N12" s="87">
        <v>3800</v>
      </c>
      <c r="O12" s="87">
        <v>7700</v>
      </c>
      <c r="P12" s="87">
        <v>-230</v>
      </c>
      <c r="Q12" s="87">
        <v>-2500</v>
      </c>
      <c r="R12" s="87">
        <v>5700</v>
      </c>
      <c r="S12" s="87"/>
      <c r="T12" s="87">
        <v>370</v>
      </c>
      <c r="U12" s="87">
        <v>-730</v>
      </c>
      <c r="V12" s="87">
        <v>100</v>
      </c>
      <c r="W12" s="87">
        <v>-430</v>
      </c>
      <c r="X12" s="87">
        <v>-490</v>
      </c>
      <c r="Z12" s="118"/>
    </row>
    <row r="13" spans="1:26">
      <c r="A13" s="30" t="s">
        <v>84</v>
      </c>
      <c r="B13" s="87">
        <v>40</v>
      </c>
      <c r="C13" s="87">
        <v>40</v>
      </c>
      <c r="D13" s="87">
        <v>150</v>
      </c>
      <c r="E13" s="87">
        <v>40</v>
      </c>
      <c r="F13" s="87">
        <v>60</v>
      </c>
      <c r="G13" s="87"/>
      <c r="H13" s="87">
        <v>830</v>
      </c>
      <c r="I13" s="87">
        <v>2300</v>
      </c>
      <c r="J13" s="87">
        <v>620</v>
      </c>
      <c r="K13" s="87">
        <v>540</v>
      </c>
      <c r="L13" s="87">
        <v>670</v>
      </c>
      <c r="M13" s="103"/>
      <c r="N13" s="87">
        <v>390</v>
      </c>
      <c r="O13" s="87">
        <v>1800</v>
      </c>
      <c r="P13" s="87">
        <v>-10</v>
      </c>
      <c r="Q13" s="87">
        <v>-150</v>
      </c>
      <c r="R13" s="87">
        <v>70</v>
      </c>
      <c r="S13" s="87"/>
      <c r="T13" s="87">
        <v>440</v>
      </c>
      <c r="U13" s="87">
        <v>530</v>
      </c>
      <c r="V13" s="87">
        <v>620</v>
      </c>
      <c r="W13" s="87">
        <v>690</v>
      </c>
      <c r="X13" s="87">
        <v>600</v>
      </c>
      <c r="Z13" s="118"/>
    </row>
    <row r="14" spans="1:26">
      <c r="A14" s="30" t="s">
        <v>85</v>
      </c>
      <c r="B14" s="87">
        <v>60</v>
      </c>
      <c r="C14" s="87">
        <v>110</v>
      </c>
      <c r="D14" s="87">
        <v>60</v>
      </c>
      <c r="E14" s="87">
        <v>20</v>
      </c>
      <c r="F14" s="87">
        <v>-100</v>
      </c>
      <c r="G14" s="87"/>
      <c r="H14" s="87">
        <v>630</v>
      </c>
      <c r="I14" s="87">
        <v>1400</v>
      </c>
      <c r="J14" s="87">
        <v>-60</v>
      </c>
      <c r="K14" s="87">
        <v>0</v>
      </c>
      <c r="L14" s="87">
        <v>780</v>
      </c>
      <c r="M14" s="103"/>
      <c r="N14" s="87">
        <v>730</v>
      </c>
      <c r="O14" s="87">
        <v>1600</v>
      </c>
      <c r="P14" s="87">
        <v>120</v>
      </c>
      <c r="Q14" s="87">
        <v>50</v>
      </c>
      <c r="R14" s="87">
        <v>900</v>
      </c>
      <c r="S14" s="87"/>
      <c r="T14" s="87">
        <v>-100</v>
      </c>
      <c r="U14" s="87">
        <v>-150</v>
      </c>
      <c r="V14" s="87">
        <v>-180</v>
      </c>
      <c r="W14" s="87">
        <v>-50</v>
      </c>
      <c r="X14" s="87">
        <v>-120</v>
      </c>
      <c r="Z14" s="118"/>
    </row>
    <row r="15" spans="1:26">
      <c r="A15" s="30" t="s">
        <v>86</v>
      </c>
      <c r="B15" s="87">
        <v>60</v>
      </c>
      <c r="C15" s="87">
        <v>70</v>
      </c>
      <c r="D15" s="87">
        <v>70</v>
      </c>
      <c r="E15" s="87">
        <v>0</v>
      </c>
      <c r="F15" s="87">
        <v>-10</v>
      </c>
      <c r="G15" s="87"/>
      <c r="H15" s="87">
        <v>520</v>
      </c>
      <c r="I15" s="87">
        <v>1900</v>
      </c>
      <c r="J15" s="87">
        <v>250</v>
      </c>
      <c r="K15" s="87">
        <v>-70</v>
      </c>
      <c r="L15" s="87">
        <v>660</v>
      </c>
      <c r="M15" s="103"/>
      <c r="N15" s="87">
        <v>280</v>
      </c>
      <c r="O15" s="87">
        <v>1800</v>
      </c>
      <c r="P15" s="87">
        <v>10</v>
      </c>
      <c r="Q15" s="87">
        <v>-310</v>
      </c>
      <c r="R15" s="87">
        <v>480</v>
      </c>
      <c r="S15" s="87"/>
      <c r="T15" s="87">
        <v>240</v>
      </c>
      <c r="U15" s="87">
        <v>90</v>
      </c>
      <c r="V15" s="87">
        <v>250</v>
      </c>
      <c r="W15" s="87">
        <v>230</v>
      </c>
      <c r="X15" s="87">
        <v>180</v>
      </c>
      <c r="Z15" s="118"/>
    </row>
    <row r="16" spans="1:26">
      <c r="A16" s="30" t="s">
        <v>87</v>
      </c>
      <c r="B16" s="87">
        <v>40</v>
      </c>
      <c r="C16" s="87">
        <v>60</v>
      </c>
      <c r="D16" s="87">
        <v>60</v>
      </c>
      <c r="E16" s="87">
        <v>-40</v>
      </c>
      <c r="F16" s="87">
        <v>-40</v>
      </c>
      <c r="G16" s="87"/>
      <c r="H16" s="87">
        <v>-20</v>
      </c>
      <c r="I16" s="87">
        <v>290</v>
      </c>
      <c r="J16" s="87">
        <v>10</v>
      </c>
      <c r="K16" s="87">
        <v>-70</v>
      </c>
      <c r="L16" s="87">
        <v>170</v>
      </c>
      <c r="M16" s="103"/>
      <c r="N16" s="87">
        <v>180</v>
      </c>
      <c r="O16" s="87">
        <v>370</v>
      </c>
      <c r="P16" s="87">
        <v>50</v>
      </c>
      <c r="Q16" s="87">
        <v>50</v>
      </c>
      <c r="R16" s="87">
        <v>310</v>
      </c>
      <c r="S16" s="87"/>
      <c r="T16" s="87">
        <v>-190</v>
      </c>
      <c r="U16" s="87">
        <v>-80</v>
      </c>
      <c r="V16" s="87">
        <v>-40</v>
      </c>
      <c r="W16" s="87">
        <v>-120</v>
      </c>
      <c r="X16" s="87">
        <v>-140</v>
      </c>
      <c r="Z16" s="118"/>
    </row>
    <row r="17" spans="1:1022 1030:2046 2054:3070 3078:4094 4102:5118 5126:6142 6150:7166 7174:8190 8198:9214 9222:10234 10242:11258 11266:12282 12290:13306 13314:14330 14338:15354 15362:16362" customFormat="1">
      <c r="A17" s="164" t="s">
        <v>88</v>
      </c>
      <c r="B17" s="165">
        <v>2700</v>
      </c>
      <c r="C17" s="165">
        <v>2500</v>
      </c>
      <c r="D17" s="165">
        <v>2900</v>
      </c>
      <c r="E17" s="165">
        <v>2300</v>
      </c>
      <c r="F17" s="165">
        <v>1900</v>
      </c>
      <c r="G17" s="165"/>
      <c r="H17" s="165">
        <v>6200</v>
      </c>
      <c r="I17" s="165">
        <v>9800</v>
      </c>
      <c r="J17" s="165">
        <v>2000</v>
      </c>
      <c r="K17" s="165">
        <v>2200</v>
      </c>
      <c r="L17" s="165">
        <v>11000</v>
      </c>
      <c r="M17" s="166"/>
      <c r="N17" s="165">
        <v>4600</v>
      </c>
      <c r="O17" s="165">
        <v>7800</v>
      </c>
      <c r="P17" s="165">
        <v>-730</v>
      </c>
      <c r="Q17" s="165">
        <v>-1500</v>
      </c>
      <c r="R17" s="165">
        <v>8000</v>
      </c>
      <c r="S17" s="165"/>
      <c r="T17" s="165">
        <v>1600</v>
      </c>
      <c r="U17" s="165">
        <v>2000</v>
      </c>
      <c r="V17" s="165">
        <v>2700</v>
      </c>
      <c r="W17" s="165">
        <v>3600</v>
      </c>
      <c r="X17" s="165">
        <v>3000</v>
      </c>
      <c r="Y17" s="118"/>
      <c r="Z17" s="118"/>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row>
    <row r="18" spans="1:1022 1030:2046 2054:3070 3078:4094 4102:5118 5126:6142 6150:7166 7174:8190 8198:9214 9222:10234 10242:11258 11266:12282 12290:13306 13314:14330 14338:15354 15362:16362">
      <c r="A18" s="30" t="s">
        <v>89</v>
      </c>
      <c r="B18" s="87">
        <v>590</v>
      </c>
      <c r="C18" s="87">
        <v>630</v>
      </c>
      <c r="D18" s="87">
        <v>750</v>
      </c>
      <c r="E18" s="87">
        <v>530</v>
      </c>
      <c r="F18" s="87">
        <v>210</v>
      </c>
      <c r="G18" s="87"/>
      <c r="H18" s="87">
        <v>3800</v>
      </c>
      <c r="I18" s="87">
        <v>4900</v>
      </c>
      <c r="J18" s="87">
        <v>640</v>
      </c>
      <c r="K18" s="87">
        <v>1100</v>
      </c>
      <c r="L18" s="87">
        <v>6400</v>
      </c>
      <c r="M18" s="103"/>
      <c r="N18" s="87">
        <v>2500</v>
      </c>
      <c r="O18" s="87">
        <v>4300</v>
      </c>
      <c r="P18" s="87">
        <v>-1100</v>
      </c>
      <c r="Q18" s="87">
        <v>-1100</v>
      </c>
      <c r="R18" s="87">
        <v>4600</v>
      </c>
      <c r="S18" s="87"/>
      <c r="T18" s="87">
        <v>1300</v>
      </c>
      <c r="U18" s="87">
        <v>660</v>
      </c>
      <c r="V18" s="87">
        <v>1800</v>
      </c>
      <c r="W18" s="87">
        <v>2200</v>
      </c>
      <c r="X18" s="87">
        <v>1800</v>
      </c>
      <c r="Z18" s="118"/>
    </row>
    <row r="19" spans="1:1022 1030:2046 2054:3070 3078:4094 4102:5118 5126:6142 6150:7166 7174:8190 8198:9214 9222:10234 10242:11258 11266:12282 12290:13306 13314:14330 14338:15354 15362:16362" ht="12.75" customHeight="1">
      <c r="A19" s="30" t="s">
        <v>90</v>
      </c>
      <c r="B19" s="87">
        <v>290</v>
      </c>
      <c r="C19" s="87">
        <v>240</v>
      </c>
      <c r="D19" s="87">
        <v>190</v>
      </c>
      <c r="E19" s="87">
        <v>240</v>
      </c>
      <c r="F19" s="87">
        <v>130</v>
      </c>
      <c r="G19" s="87"/>
      <c r="H19" s="87">
        <v>770</v>
      </c>
      <c r="I19" s="87">
        <v>980</v>
      </c>
      <c r="J19" s="87">
        <v>-510</v>
      </c>
      <c r="K19" s="87">
        <v>-220</v>
      </c>
      <c r="L19" s="87">
        <v>1300</v>
      </c>
      <c r="M19" s="103"/>
      <c r="N19" s="87">
        <v>1100</v>
      </c>
      <c r="O19" s="87">
        <v>1200</v>
      </c>
      <c r="P19" s="87">
        <v>-60</v>
      </c>
      <c r="Q19" s="87">
        <v>130</v>
      </c>
      <c r="R19" s="87">
        <v>1600</v>
      </c>
      <c r="S19" s="87"/>
      <c r="T19" s="87">
        <v>-300</v>
      </c>
      <c r="U19" s="87">
        <v>-250</v>
      </c>
      <c r="V19" s="87">
        <v>-450</v>
      </c>
      <c r="W19" s="87">
        <v>-350</v>
      </c>
      <c r="X19" s="87">
        <v>-320</v>
      </c>
      <c r="Z19" s="118"/>
    </row>
    <row r="20" spans="1:1022 1030:2046 2054:3070 3078:4094 4102:5118 5126:6142 6150:7166 7174:8190 8198:9214 9222:10234 10242:11258 11266:12282 12290:13306 13314:14330 14338:15354 15362:16362">
      <c r="A20" s="30" t="s">
        <v>62</v>
      </c>
      <c r="B20" s="87">
        <v>26500</v>
      </c>
      <c r="C20" s="87">
        <v>26200</v>
      </c>
      <c r="D20" s="87">
        <v>27700</v>
      </c>
      <c r="E20" s="87">
        <v>23500</v>
      </c>
      <c r="F20" s="87">
        <v>19100</v>
      </c>
      <c r="G20" s="87"/>
      <c r="H20" s="87">
        <v>52100</v>
      </c>
      <c r="I20" s="87">
        <v>84800</v>
      </c>
      <c r="J20" s="87">
        <v>-6600</v>
      </c>
      <c r="K20" s="87">
        <v>-17600</v>
      </c>
      <c r="L20" s="87">
        <v>86800</v>
      </c>
      <c r="M20" s="107"/>
      <c r="N20" s="87">
        <v>52100</v>
      </c>
      <c r="O20" s="87">
        <v>84800</v>
      </c>
      <c r="P20" s="87">
        <v>-6600</v>
      </c>
      <c r="Q20" s="87">
        <v>-17600</v>
      </c>
      <c r="R20" s="87">
        <v>86800</v>
      </c>
      <c r="S20" s="87"/>
      <c r="T20" s="87">
        <v>20</v>
      </c>
      <c r="U20" s="87">
        <v>20</v>
      </c>
      <c r="V20" s="87">
        <v>0</v>
      </c>
      <c r="W20" s="87">
        <v>0</v>
      </c>
      <c r="X20" s="87">
        <v>0</v>
      </c>
      <c r="Z20" s="118"/>
    </row>
    <row r="21" spans="1:1022 1030:2046 2054:3070 3078:4094 4102:5118 5126:6142 6150:7166 7174:8190 8198:9214 9222:10234 10242:11258 11266:12282 12290:13306 13314:14330 14338:15354 15362:16362" ht="48.75" customHeight="1">
      <c r="A21" s="218" t="s">
        <v>91</v>
      </c>
      <c r="B21" s="218"/>
      <c r="C21" s="218"/>
      <c r="D21" s="218"/>
      <c r="E21" s="218"/>
      <c r="F21" s="218"/>
      <c r="G21" s="218"/>
      <c r="H21" s="218"/>
      <c r="I21" s="218"/>
      <c r="J21" s="218"/>
      <c r="K21" s="218"/>
      <c r="L21" s="218"/>
      <c r="M21" s="218"/>
      <c r="N21" s="218"/>
      <c r="O21" s="218"/>
      <c r="P21" s="218"/>
      <c r="Q21" s="218"/>
      <c r="R21" s="218"/>
      <c r="S21" s="218"/>
      <c r="T21" s="218"/>
      <c r="U21" s="218"/>
      <c r="V21" s="218"/>
      <c r="W21" s="218"/>
    </row>
    <row r="22" spans="1:1022 1030:2046 2054:3070 3078:4094 4102:5118 5126:6142 6150:7166 7174:8190 8198:9214 9222:10234 10242:11258 11266:12282 12290:13306 13314:14330 14338:15354 15362:16362" ht="10.5" customHeight="1">
      <c r="A22" s="6" t="s">
        <v>92</v>
      </c>
      <c r="P22" s="6"/>
      <c r="R22" s="1"/>
      <c r="S22" s="1"/>
      <c r="AD22" s="6"/>
      <c r="AL22" s="6"/>
      <c r="AT22" s="6"/>
      <c r="BB22" s="6"/>
      <c r="BJ22" s="6"/>
      <c r="BR22" s="6"/>
      <c r="BZ22" s="6"/>
      <c r="CH22" s="6"/>
      <c r="CP22" s="6"/>
      <c r="CX22" s="6"/>
      <c r="DF22" s="6"/>
      <c r="DN22" s="6"/>
      <c r="DV22" s="6"/>
      <c r="ED22" s="6"/>
      <c r="EL22" s="6"/>
      <c r="ET22" s="6"/>
      <c r="FB22" s="6"/>
      <c r="FJ22" s="6"/>
      <c r="FR22" s="6"/>
      <c r="FZ22" s="6"/>
      <c r="GH22" s="6"/>
      <c r="GP22" s="6"/>
      <c r="GX22" s="6"/>
      <c r="HF22" s="6"/>
      <c r="HN22" s="6"/>
      <c r="HV22" s="6"/>
      <c r="ID22" s="6"/>
      <c r="IL22" s="6"/>
      <c r="IT22" s="6"/>
      <c r="JB22" s="6"/>
      <c r="JJ22" s="6"/>
      <c r="JR22" s="6"/>
      <c r="JZ22" s="6"/>
      <c r="KH22" s="6"/>
      <c r="KP22" s="6"/>
      <c r="KX22" s="6"/>
      <c r="LF22" s="6"/>
      <c r="LN22" s="6"/>
      <c r="LV22" s="6"/>
      <c r="MD22" s="6"/>
      <c r="ML22" s="6"/>
      <c r="MT22" s="6"/>
      <c r="NB22" s="6"/>
      <c r="NJ22" s="6"/>
      <c r="NR22" s="6"/>
      <c r="NZ22" s="6"/>
      <c r="OH22" s="6"/>
      <c r="OP22" s="6"/>
      <c r="OX22" s="6"/>
      <c r="PF22" s="6"/>
      <c r="PN22" s="6"/>
      <c r="PV22" s="6"/>
      <c r="QD22" s="6"/>
      <c r="QL22" s="6"/>
      <c r="QT22" s="6"/>
      <c r="RB22" s="6"/>
      <c r="RJ22" s="6"/>
      <c r="RR22" s="6"/>
      <c r="RZ22" s="6"/>
      <c r="SH22" s="6"/>
      <c r="SP22" s="6"/>
      <c r="SX22" s="6"/>
      <c r="TF22" s="6"/>
      <c r="TN22" s="6"/>
      <c r="TV22" s="6"/>
      <c r="UD22" s="6"/>
      <c r="UL22" s="6"/>
      <c r="UT22" s="6"/>
      <c r="VB22" s="6"/>
      <c r="VJ22" s="6"/>
      <c r="VR22" s="6"/>
      <c r="VZ22" s="6"/>
      <c r="WH22" s="6"/>
      <c r="WP22" s="6"/>
      <c r="WX22" s="6"/>
      <c r="XF22" s="6"/>
      <c r="XN22" s="6"/>
      <c r="XV22" s="6"/>
      <c r="YD22" s="6"/>
      <c r="YL22" s="6"/>
      <c r="YT22" s="6"/>
      <c r="ZB22" s="6"/>
      <c r="ZJ22" s="6"/>
      <c r="ZR22" s="6"/>
      <c r="ZZ22" s="6"/>
      <c r="AAH22" s="6"/>
      <c r="AAP22" s="6"/>
      <c r="AAX22" s="6"/>
      <c r="ABF22" s="6"/>
      <c r="ABN22" s="6"/>
      <c r="ABV22" s="6"/>
      <c r="ACD22" s="6"/>
      <c r="ACL22" s="6"/>
      <c r="ACT22" s="6"/>
      <c r="ADB22" s="6"/>
      <c r="ADJ22" s="6"/>
      <c r="ADR22" s="6"/>
      <c r="ADZ22" s="6"/>
      <c r="AEH22" s="6"/>
      <c r="AEP22" s="6"/>
      <c r="AEX22" s="6"/>
      <c r="AFF22" s="6"/>
      <c r="AFN22" s="6"/>
      <c r="AFV22" s="6"/>
      <c r="AGD22" s="6"/>
      <c r="AGL22" s="6"/>
      <c r="AGT22" s="6"/>
      <c r="AHB22" s="6"/>
      <c r="AHJ22" s="6"/>
      <c r="AHR22" s="6"/>
      <c r="AHZ22" s="6"/>
      <c r="AIH22" s="6"/>
      <c r="AIP22" s="6"/>
      <c r="AIX22" s="6"/>
      <c r="AJF22" s="6"/>
      <c r="AJN22" s="6"/>
      <c r="AJV22" s="6"/>
      <c r="AKD22" s="6"/>
      <c r="AKL22" s="6"/>
      <c r="AKT22" s="6"/>
      <c r="ALB22" s="6"/>
      <c r="ALJ22" s="6"/>
      <c r="ALR22" s="6"/>
      <c r="ALZ22" s="6"/>
      <c r="AMH22" s="6"/>
      <c r="AMP22" s="6"/>
      <c r="AMX22" s="6"/>
      <c r="ANF22" s="6"/>
      <c r="ANN22" s="6"/>
      <c r="ANV22" s="6"/>
      <c r="AOD22" s="6"/>
      <c r="AOL22" s="6"/>
      <c r="AOT22" s="6"/>
      <c r="APB22" s="6"/>
      <c r="APJ22" s="6"/>
      <c r="APR22" s="6"/>
      <c r="APZ22" s="6"/>
      <c r="AQH22" s="6"/>
      <c r="AQP22" s="6"/>
      <c r="AQX22" s="6"/>
      <c r="ARF22" s="6"/>
      <c r="ARN22" s="6"/>
      <c r="ARV22" s="6"/>
      <c r="ASD22" s="6"/>
      <c r="ASL22" s="6"/>
      <c r="AST22" s="6"/>
      <c r="ATB22" s="6"/>
      <c r="ATJ22" s="6"/>
      <c r="ATR22" s="6"/>
      <c r="ATZ22" s="6"/>
      <c r="AUH22" s="6"/>
      <c r="AUP22" s="6"/>
      <c r="AUX22" s="6"/>
      <c r="AVF22" s="6"/>
      <c r="AVN22" s="6"/>
      <c r="AVV22" s="6"/>
      <c r="AWD22" s="6"/>
      <c r="AWL22" s="6"/>
      <c r="AWT22" s="6"/>
      <c r="AXB22" s="6"/>
      <c r="AXJ22" s="6"/>
      <c r="AXR22" s="6"/>
      <c r="AXZ22" s="6"/>
      <c r="AYH22" s="6"/>
      <c r="AYP22" s="6"/>
      <c r="AYX22" s="6"/>
      <c r="AZF22" s="6"/>
      <c r="AZN22" s="6"/>
      <c r="AZV22" s="6"/>
      <c r="BAD22" s="6"/>
      <c r="BAL22" s="6"/>
      <c r="BAT22" s="6"/>
      <c r="BBB22" s="6"/>
      <c r="BBJ22" s="6"/>
      <c r="BBR22" s="6"/>
      <c r="BBZ22" s="6"/>
      <c r="BCH22" s="6"/>
      <c r="BCP22" s="6"/>
      <c r="BCX22" s="6"/>
      <c r="BDF22" s="6"/>
      <c r="BDN22" s="6"/>
      <c r="BDV22" s="6"/>
      <c r="BED22" s="6"/>
      <c r="BEL22" s="6"/>
      <c r="BET22" s="6"/>
      <c r="BFB22" s="6"/>
      <c r="BFJ22" s="6"/>
      <c r="BFR22" s="6"/>
      <c r="BFZ22" s="6"/>
      <c r="BGH22" s="6"/>
      <c r="BGP22" s="6"/>
      <c r="BGX22" s="6"/>
      <c r="BHF22" s="6"/>
      <c r="BHN22" s="6"/>
      <c r="BHV22" s="6"/>
      <c r="BID22" s="6"/>
      <c r="BIL22" s="6"/>
      <c r="BIT22" s="6"/>
      <c r="BJB22" s="6"/>
      <c r="BJJ22" s="6"/>
      <c r="BJR22" s="6"/>
      <c r="BJZ22" s="6"/>
      <c r="BKH22" s="6"/>
      <c r="BKP22" s="6"/>
      <c r="BKX22" s="6"/>
      <c r="BLF22" s="6"/>
      <c r="BLN22" s="6"/>
      <c r="BLV22" s="6"/>
      <c r="BMD22" s="6"/>
      <c r="BML22" s="6"/>
      <c r="BMT22" s="6"/>
      <c r="BNB22" s="6"/>
      <c r="BNJ22" s="6"/>
      <c r="BNR22" s="6"/>
      <c r="BNZ22" s="6"/>
      <c r="BOH22" s="6"/>
      <c r="BOP22" s="6"/>
      <c r="BOX22" s="6"/>
      <c r="BPF22" s="6"/>
      <c r="BPN22" s="6"/>
      <c r="BPV22" s="6"/>
      <c r="BQD22" s="6"/>
      <c r="BQL22" s="6"/>
      <c r="BQT22" s="6"/>
      <c r="BRB22" s="6"/>
      <c r="BRJ22" s="6"/>
      <c r="BRR22" s="6"/>
      <c r="BRZ22" s="6"/>
      <c r="BSH22" s="6"/>
      <c r="BSP22" s="6"/>
      <c r="BSX22" s="6"/>
      <c r="BTF22" s="6"/>
      <c r="BTN22" s="6"/>
      <c r="BTV22" s="6"/>
      <c r="BUD22" s="6"/>
      <c r="BUL22" s="6"/>
      <c r="BUT22" s="6"/>
      <c r="BVB22" s="6"/>
      <c r="BVJ22" s="6"/>
      <c r="BVR22" s="6"/>
      <c r="BVZ22" s="6"/>
      <c r="BWH22" s="6"/>
      <c r="BWP22" s="6"/>
      <c r="BWX22" s="6"/>
      <c r="BXF22" s="6"/>
      <c r="BXN22" s="6"/>
      <c r="BXV22" s="6"/>
      <c r="BYD22" s="6"/>
      <c r="BYL22" s="6"/>
      <c r="BYT22" s="6"/>
      <c r="BZB22" s="6"/>
      <c r="BZJ22" s="6"/>
      <c r="BZR22" s="6"/>
      <c r="BZZ22" s="6"/>
      <c r="CAH22" s="6"/>
      <c r="CAP22" s="6"/>
      <c r="CAX22" s="6"/>
      <c r="CBF22" s="6"/>
      <c r="CBN22" s="6"/>
      <c r="CBV22" s="6"/>
      <c r="CCD22" s="6"/>
      <c r="CCL22" s="6"/>
      <c r="CCT22" s="6"/>
      <c r="CDB22" s="6"/>
      <c r="CDJ22" s="6"/>
      <c r="CDR22" s="6"/>
      <c r="CDZ22" s="6"/>
      <c r="CEH22" s="6"/>
      <c r="CEP22" s="6"/>
      <c r="CEX22" s="6"/>
      <c r="CFF22" s="6"/>
      <c r="CFN22" s="6"/>
      <c r="CFV22" s="6"/>
      <c r="CGD22" s="6"/>
      <c r="CGL22" s="6"/>
      <c r="CGT22" s="6"/>
      <c r="CHB22" s="6"/>
      <c r="CHJ22" s="6"/>
      <c r="CHR22" s="6"/>
      <c r="CHZ22" s="6"/>
      <c r="CIH22" s="6"/>
      <c r="CIP22" s="6"/>
      <c r="CIX22" s="6"/>
      <c r="CJF22" s="6"/>
      <c r="CJN22" s="6"/>
      <c r="CJV22" s="6"/>
      <c r="CKD22" s="6"/>
      <c r="CKL22" s="6"/>
      <c r="CKT22" s="6"/>
      <c r="CLB22" s="6"/>
      <c r="CLJ22" s="6"/>
      <c r="CLR22" s="6"/>
      <c r="CLZ22" s="6"/>
      <c r="CMH22" s="6"/>
      <c r="CMP22" s="6"/>
      <c r="CMX22" s="6"/>
      <c r="CNF22" s="6"/>
      <c r="CNN22" s="6"/>
      <c r="CNV22" s="6"/>
      <c r="COD22" s="6"/>
      <c r="COL22" s="6"/>
      <c r="COT22" s="6"/>
      <c r="CPB22" s="6"/>
      <c r="CPJ22" s="6"/>
      <c r="CPR22" s="6"/>
      <c r="CPZ22" s="6"/>
      <c r="CQH22" s="6"/>
      <c r="CQP22" s="6"/>
      <c r="CQX22" s="6"/>
      <c r="CRF22" s="6"/>
      <c r="CRN22" s="6"/>
      <c r="CRV22" s="6"/>
      <c r="CSD22" s="6"/>
      <c r="CSL22" s="6"/>
      <c r="CST22" s="6"/>
      <c r="CTB22" s="6"/>
      <c r="CTJ22" s="6"/>
      <c r="CTR22" s="6"/>
      <c r="CTZ22" s="6"/>
      <c r="CUH22" s="6"/>
      <c r="CUP22" s="6"/>
      <c r="CUX22" s="6"/>
      <c r="CVF22" s="6"/>
      <c r="CVN22" s="6"/>
      <c r="CVV22" s="6"/>
      <c r="CWD22" s="6"/>
      <c r="CWL22" s="6"/>
      <c r="CWT22" s="6"/>
      <c r="CXB22" s="6"/>
      <c r="CXJ22" s="6"/>
      <c r="CXR22" s="6"/>
      <c r="CXZ22" s="6"/>
      <c r="CYH22" s="6"/>
      <c r="CYP22" s="6"/>
      <c r="CYX22" s="6"/>
      <c r="CZF22" s="6"/>
      <c r="CZN22" s="6"/>
      <c r="CZV22" s="6"/>
      <c r="DAD22" s="6"/>
      <c r="DAL22" s="6"/>
      <c r="DAT22" s="6"/>
      <c r="DBB22" s="6"/>
      <c r="DBJ22" s="6"/>
      <c r="DBR22" s="6"/>
      <c r="DBZ22" s="6"/>
      <c r="DCH22" s="6"/>
      <c r="DCP22" s="6"/>
      <c r="DCX22" s="6"/>
      <c r="DDF22" s="6"/>
      <c r="DDN22" s="6"/>
      <c r="DDV22" s="6"/>
      <c r="DED22" s="6"/>
      <c r="DEL22" s="6"/>
      <c r="DET22" s="6"/>
      <c r="DFB22" s="6"/>
      <c r="DFJ22" s="6"/>
      <c r="DFR22" s="6"/>
      <c r="DFZ22" s="6"/>
      <c r="DGH22" s="6"/>
      <c r="DGP22" s="6"/>
      <c r="DGX22" s="6"/>
      <c r="DHF22" s="6"/>
      <c r="DHN22" s="6"/>
      <c r="DHV22" s="6"/>
      <c r="DID22" s="6"/>
      <c r="DIL22" s="6"/>
      <c r="DIT22" s="6"/>
      <c r="DJB22" s="6"/>
      <c r="DJJ22" s="6"/>
      <c r="DJR22" s="6"/>
      <c r="DJZ22" s="6"/>
      <c r="DKH22" s="6"/>
      <c r="DKP22" s="6"/>
      <c r="DKX22" s="6"/>
      <c r="DLF22" s="6"/>
      <c r="DLN22" s="6"/>
      <c r="DLV22" s="6"/>
      <c r="DMD22" s="6"/>
      <c r="DML22" s="6"/>
      <c r="DMT22" s="6"/>
      <c r="DNB22" s="6"/>
      <c r="DNJ22" s="6"/>
      <c r="DNR22" s="6"/>
      <c r="DNZ22" s="6"/>
      <c r="DOH22" s="6"/>
      <c r="DOP22" s="6"/>
      <c r="DOX22" s="6"/>
      <c r="DPF22" s="6"/>
      <c r="DPN22" s="6"/>
      <c r="DPV22" s="6"/>
      <c r="DQD22" s="6"/>
      <c r="DQL22" s="6"/>
      <c r="DQT22" s="6"/>
      <c r="DRB22" s="6"/>
      <c r="DRJ22" s="6"/>
      <c r="DRR22" s="6"/>
      <c r="DRZ22" s="6"/>
      <c r="DSH22" s="6"/>
      <c r="DSP22" s="6"/>
      <c r="DSX22" s="6"/>
      <c r="DTF22" s="6"/>
      <c r="DTN22" s="6"/>
      <c r="DTV22" s="6"/>
      <c r="DUD22" s="6"/>
      <c r="DUL22" s="6"/>
      <c r="DUT22" s="6"/>
      <c r="DVB22" s="6"/>
      <c r="DVJ22" s="6"/>
      <c r="DVR22" s="6"/>
      <c r="DVZ22" s="6"/>
      <c r="DWH22" s="6"/>
      <c r="DWP22" s="6"/>
      <c r="DWX22" s="6"/>
      <c r="DXF22" s="6"/>
      <c r="DXN22" s="6"/>
      <c r="DXV22" s="6"/>
      <c r="DYD22" s="6"/>
      <c r="DYL22" s="6"/>
      <c r="DYT22" s="6"/>
      <c r="DZB22" s="6"/>
      <c r="DZJ22" s="6"/>
      <c r="DZR22" s="6"/>
      <c r="DZZ22" s="6"/>
      <c r="EAH22" s="6"/>
      <c r="EAP22" s="6"/>
      <c r="EAX22" s="6"/>
      <c r="EBF22" s="6"/>
      <c r="EBN22" s="6"/>
      <c r="EBV22" s="6"/>
      <c r="ECD22" s="6"/>
      <c r="ECL22" s="6"/>
      <c r="ECT22" s="6"/>
      <c r="EDB22" s="6"/>
      <c r="EDJ22" s="6"/>
      <c r="EDR22" s="6"/>
      <c r="EDZ22" s="6"/>
      <c r="EEH22" s="6"/>
      <c r="EEP22" s="6"/>
      <c r="EEX22" s="6"/>
      <c r="EFF22" s="6"/>
      <c r="EFN22" s="6"/>
      <c r="EFV22" s="6"/>
      <c r="EGD22" s="6"/>
      <c r="EGL22" s="6"/>
      <c r="EGT22" s="6"/>
      <c r="EHB22" s="6"/>
      <c r="EHJ22" s="6"/>
      <c r="EHR22" s="6"/>
      <c r="EHZ22" s="6"/>
      <c r="EIH22" s="6"/>
      <c r="EIP22" s="6"/>
      <c r="EIX22" s="6"/>
      <c r="EJF22" s="6"/>
      <c r="EJN22" s="6"/>
      <c r="EJV22" s="6"/>
      <c r="EKD22" s="6"/>
      <c r="EKL22" s="6"/>
      <c r="EKT22" s="6"/>
      <c r="ELB22" s="6"/>
      <c r="ELJ22" s="6"/>
      <c r="ELR22" s="6"/>
      <c r="ELZ22" s="6"/>
      <c r="EMH22" s="6"/>
      <c r="EMP22" s="6"/>
      <c r="EMX22" s="6"/>
      <c r="ENF22" s="6"/>
      <c r="ENN22" s="6"/>
      <c r="ENV22" s="6"/>
      <c r="EOD22" s="6"/>
      <c r="EOL22" s="6"/>
      <c r="EOT22" s="6"/>
      <c r="EPB22" s="6"/>
      <c r="EPJ22" s="6"/>
      <c r="EPR22" s="6"/>
      <c r="EPZ22" s="6"/>
      <c r="EQH22" s="6"/>
      <c r="EQP22" s="6"/>
      <c r="EQX22" s="6"/>
      <c r="ERF22" s="6"/>
      <c r="ERN22" s="6"/>
      <c r="ERV22" s="6"/>
      <c r="ESD22" s="6"/>
      <c r="ESL22" s="6"/>
      <c r="EST22" s="6"/>
      <c r="ETB22" s="6"/>
      <c r="ETJ22" s="6"/>
      <c r="ETR22" s="6"/>
      <c r="ETZ22" s="6"/>
      <c r="EUH22" s="6"/>
      <c r="EUP22" s="6"/>
      <c r="EUX22" s="6"/>
      <c r="EVF22" s="6"/>
      <c r="EVN22" s="6"/>
      <c r="EVV22" s="6"/>
      <c r="EWD22" s="6"/>
      <c r="EWL22" s="6"/>
      <c r="EWT22" s="6"/>
      <c r="EXB22" s="6"/>
      <c r="EXJ22" s="6"/>
      <c r="EXR22" s="6"/>
      <c r="EXZ22" s="6"/>
      <c r="EYH22" s="6"/>
      <c r="EYP22" s="6"/>
      <c r="EYX22" s="6"/>
      <c r="EZF22" s="6"/>
      <c r="EZN22" s="6"/>
      <c r="EZV22" s="6"/>
      <c r="FAD22" s="6"/>
      <c r="FAL22" s="6"/>
      <c r="FAT22" s="6"/>
      <c r="FBB22" s="6"/>
      <c r="FBJ22" s="6"/>
      <c r="FBR22" s="6"/>
      <c r="FBZ22" s="6"/>
      <c r="FCH22" s="6"/>
      <c r="FCP22" s="6"/>
      <c r="FCX22" s="6"/>
      <c r="FDF22" s="6"/>
      <c r="FDN22" s="6"/>
      <c r="FDV22" s="6"/>
      <c r="FED22" s="6"/>
      <c r="FEL22" s="6"/>
      <c r="FET22" s="6"/>
      <c r="FFB22" s="6"/>
      <c r="FFJ22" s="6"/>
      <c r="FFR22" s="6"/>
      <c r="FFZ22" s="6"/>
      <c r="FGH22" s="6"/>
      <c r="FGP22" s="6"/>
      <c r="FGX22" s="6"/>
      <c r="FHF22" s="6"/>
      <c r="FHN22" s="6"/>
      <c r="FHV22" s="6"/>
      <c r="FID22" s="6"/>
      <c r="FIL22" s="6"/>
      <c r="FIT22" s="6"/>
      <c r="FJB22" s="6"/>
      <c r="FJJ22" s="6"/>
      <c r="FJR22" s="6"/>
      <c r="FJZ22" s="6"/>
      <c r="FKH22" s="6"/>
      <c r="FKP22" s="6"/>
      <c r="FKX22" s="6"/>
      <c r="FLF22" s="6"/>
      <c r="FLN22" s="6"/>
      <c r="FLV22" s="6"/>
      <c r="FMD22" s="6"/>
      <c r="FML22" s="6"/>
      <c r="FMT22" s="6"/>
      <c r="FNB22" s="6"/>
      <c r="FNJ22" s="6"/>
      <c r="FNR22" s="6"/>
      <c r="FNZ22" s="6"/>
      <c r="FOH22" s="6"/>
      <c r="FOP22" s="6"/>
      <c r="FOX22" s="6"/>
      <c r="FPF22" s="6"/>
      <c r="FPN22" s="6"/>
      <c r="FPV22" s="6"/>
      <c r="FQD22" s="6"/>
      <c r="FQL22" s="6"/>
      <c r="FQT22" s="6"/>
      <c r="FRB22" s="6"/>
      <c r="FRJ22" s="6"/>
      <c r="FRR22" s="6"/>
      <c r="FRZ22" s="6"/>
      <c r="FSH22" s="6"/>
      <c r="FSP22" s="6"/>
      <c r="FSX22" s="6"/>
      <c r="FTF22" s="6"/>
      <c r="FTN22" s="6"/>
      <c r="FTV22" s="6"/>
      <c r="FUD22" s="6"/>
      <c r="FUL22" s="6"/>
      <c r="FUT22" s="6"/>
      <c r="FVB22" s="6"/>
      <c r="FVJ22" s="6"/>
      <c r="FVR22" s="6"/>
      <c r="FVZ22" s="6"/>
      <c r="FWH22" s="6"/>
      <c r="FWP22" s="6"/>
      <c r="FWX22" s="6"/>
      <c r="FXF22" s="6"/>
      <c r="FXN22" s="6"/>
      <c r="FXV22" s="6"/>
      <c r="FYD22" s="6"/>
      <c r="FYL22" s="6"/>
      <c r="FYT22" s="6"/>
      <c r="FZB22" s="6"/>
      <c r="FZJ22" s="6"/>
      <c r="FZR22" s="6"/>
      <c r="FZZ22" s="6"/>
      <c r="GAH22" s="6"/>
      <c r="GAP22" s="6"/>
      <c r="GAX22" s="6"/>
      <c r="GBF22" s="6"/>
      <c r="GBN22" s="6"/>
      <c r="GBV22" s="6"/>
      <c r="GCD22" s="6"/>
      <c r="GCL22" s="6"/>
      <c r="GCT22" s="6"/>
      <c r="GDB22" s="6"/>
      <c r="GDJ22" s="6"/>
      <c r="GDR22" s="6"/>
      <c r="GDZ22" s="6"/>
      <c r="GEH22" s="6"/>
      <c r="GEP22" s="6"/>
      <c r="GEX22" s="6"/>
      <c r="GFF22" s="6"/>
      <c r="GFN22" s="6"/>
      <c r="GFV22" s="6"/>
      <c r="GGD22" s="6"/>
      <c r="GGL22" s="6"/>
      <c r="GGT22" s="6"/>
      <c r="GHB22" s="6"/>
      <c r="GHJ22" s="6"/>
      <c r="GHR22" s="6"/>
      <c r="GHZ22" s="6"/>
      <c r="GIH22" s="6"/>
      <c r="GIP22" s="6"/>
      <c r="GIX22" s="6"/>
      <c r="GJF22" s="6"/>
      <c r="GJN22" s="6"/>
      <c r="GJV22" s="6"/>
      <c r="GKD22" s="6"/>
      <c r="GKL22" s="6"/>
      <c r="GKT22" s="6"/>
      <c r="GLB22" s="6"/>
      <c r="GLJ22" s="6"/>
      <c r="GLR22" s="6"/>
      <c r="GLZ22" s="6"/>
      <c r="GMH22" s="6"/>
      <c r="GMP22" s="6"/>
      <c r="GMX22" s="6"/>
      <c r="GNF22" s="6"/>
      <c r="GNN22" s="6"/>
      <c r="GNV22" s="6"/>
      <c r="GOD22" s="6"/>
      <c r="GOL22" s="6"/>
      <c r="GOT22" s="6"/>
      <c r="GPB22" s="6"/>
      <c r="GPJ22" s="6"/>
      <c r="GPR22" s="6"/>
      <c r="GPZ22" s="6"/>
      <c r="GQH22" s="6"/>
      <c r="GQP22" s="6"/>
      <c r="GQX22" s="6"/>
      <c r="GRF22" s="6"/>
      <c r="GRN22" s="6"/>
      <c r="GRV22" s="6"/>
      <c r="GSD22" s="6"/>
      <c r="GSL22" s="6"/>
      <c r="GST22" s="6"/>
      <c r="GTB22" s="6"/>
      <c r="GTJ22" s="6"/>
      <c r="GTR22" s="6"/>
      <c r="GTZ22" s="6"/>
      <c r="GUH22" s="6"/>
      <c r="GUP22" s="6"/>
      <c r="GUX22" s="6"/>
      <c r="GVF22" s="6"/>
      <c r="GVN22" s="6"/>
      <c r="GVV22" s="6"/>
      <c r="GWD22" s="6"/>
      <c r="GWL22" s="6"/>
      <c r="GWT22" s="6"/>
      <c r="GXB22" s="6"/>
      <c r="GXJ22" s="6"/>
      <c r="GXR22" s="6"/>
      <c r="GXZ22" s="6"/>
      <c r="GYH22" s="6"/>
      <c r="GYP22" s="6"/>
      <c r="GYX22" s="6"/>
      <c r="GZF22" s="6"/>
      <c r="GZN22" s="6"/>
      <c r="GZV22" s="6"/>
      <c r="HAD22" s="6"/>
      <c r="HAL22" s="6"/>
      <c r="HAT22" s="6"/>
      <c r="HBB22" s="6"/>
      <c r="HBJ22" s="6"/>
      <c r="HBR22" s="6"/>
      <c r="HBZ22" s="6"/>
      <c r="HCH22" s="6"/>
      <c r="HCP22" s="6"/>
      <c r="HCX22" s="6"/>
      <c r="HDF22" s="6"/>
      <c r="HDN22" s="6"/>
      <c r="HDV22" s="6"/>
      <c r="HED22" s="6"/>
      <c r="HEL22" s="6"/>
      <c r="HET22" s="6"/>
      <c r="HFB22" s="6"/>
      <c r="HFJ22" s="6"/>
      <c r="HFR22" s="6"/>
      <c r="HFZ22" s="6"/>
      <c r="HGH22" s="6"/>
      <c r="HGP22" s="6"/>
      <c r="HGX22" s="6"/>
      <c r="HHF22" s="6"/>
      <c r="HHN22" s="6"/>
      <c r="HHV22" s="6"/>
      <c r="HID22" s="6"/>
      <c r="HIL22" s="6"/>
      <c r="HIT22" s="6"/>
      <c r="HJB22" s="6"/>
      <c r="HJJ22" s="6"/>
      <c r="HJR22" s="6"/>
      <c r="HJZ22" s="6"/>
      <c r="HKH22" s="6"/>
      <c r="HKP22" s="6"/>
      <c r="HKX22" s="6"/>
      <c r="HLF22" s="6"/>
      <c r="HLN22" s="6"/>
      <c r="HLV22" s="6"/>
      <c r="HMD22" s="6"/>
      <c r="HML22" s="6"/>
      <c r="HMT22" s="6"/>
      <c r="HNB22" s="6"/>
      <c r="HNJ22" s="6"/>
      <c r="HNR22" s="6"/>
      <c r="HNZ22" s="6"/>
      <c r="HOH22" s="6"/>
      <c r="HOP22" s="6"/>
      <c r="HOX22" s="6"/>
      <c r="HPF22" s="6"/>
      <c r="HPN22" s="6"/>
      <c r="HPV22" s="6"/>
      <c r="HQD22" s="6"/>
      <c r="HQL22" s="6"/>
      <c r="HQT22" s="6"/>
      <c r="HRB22" s="6"/>
      <c r="HRJ22" s="6"/>
      <c r="HRR22" s="6"/>
      <c r="HRZ22" s="6"/>
      <c r="HSH22" s="6"/>
      <c r="HSP22" s="6"/>
      <c r="HSX22" s="6"/>
      <c r="HTF22" s="6"/>
      <c r="HTN22" s="6"/>
      <c r="HTV22" s="6"/>
      <c r="HUD22" s="6"/>
      <c r="HUL22" s="6"/>
      <c r="HUT22" s="6"/>
      <c r="HVB22" s="6"/>
      <c r="HVJ22" s="6"/>
      <c r="HVR22" s="6"/>
      <c r="HVZ22" s="6"/>
      <c r="HWH22" s="6"/>
      <c r="HWP22" s="6"/>
      <c r="HWX22" s="6"/>
      <c r="HXF22" s="6"/>
      <c r="HXN22" s="6"/>
      <c r="HXV22" s="6"/>
      <c r="HYD22" s="6"/>
      <c r="HYL22" s="6"/>
      <c r="HYT22" s="6"/>
      <c r="HZB22" s="6"/>
      <c r="HZJ22" s="6"/>
      <c r="HZR22" s="6"/>
      <c r="HZZ22" s="6"/>
      <c r="IAH22" s="6"/>
      <c r="IAP22" s="6"/>
      <c r="IAX22" s="6"/>
      <c r="IBF22" s="6"/>
      <c r="IBN22" s="6"/>
      <c r="IBV22" s="6"/>
      <c r="ICD22" s="6"/>
      <c r="ICL22" s="6"/>
      <c r="ICT22" s="6"/>
      <c r="IDB22" s="6"/>
      <c r="IDJ22" s="6"/>
      <c r="IDR22" s="6"/>
      <c r="IDZ22" s="6"/>
      <c r="IEH22" s="6"/>
      <c r="IEP22" s="6"/>
      <c r="IEX22" s="6"/>
      <c r="IFF22" s="6"/>
      <c r="IFN22" s="6"/>
      <c r="IFV22" s="6"/>
      <c r="IGD22" s="6"/>
      <c r="IGL22" s="6"/>
      <c r="IGT22" s="6"/>
      <c r="IHB22" s="6"/>
      <c r="IHJ22" s="6"/>
      <c r="IHR22" s="6"/>
      <c r="IHZ22" s="6"/>
      <c r="IIH22" s="6"/>
      <c r="IIP22" s="6"/>
      <c r="IIX22" s="6"/>
      <c r="IJF22" s="6"/>
      <c r="IJN22" s="6"/>
      <c r="IJV22" s="6"/>
      <c r="IKD22" s="6"/>
      <c r="IKL22" s="6"/>
      <c r="IKT22" s="6"/>
      <c r="ILB22" s="6"/>
      <c r="ILJ22" s="6"/>
      <c r="ILR22" s="6"/>
      <c r="ILZ22" s="6"/>
      <c r="IMH22" s="6"/>
      <c r="IMP22" s="6"/>
      <c r="IMX22" s="6"/>
      <c r="INF22" s="6"/>
      <c r="INN22" s="6"/>
      <c r="INV22" s="6"/>
      <c r="IOD22" s="6"/>
      <c r="IOL22" s="6"/>
      <c r="IOT22" s="6"/>
      <c r="IPB22" s="6"/>
      <c r="IPJ22" s="6"/>
      <c r="IPR22" s="6"/>
      <c r="IPZ22" s="6"/>
      <c r="IQH22" s="6"/>
      <c r="IQP22" s="6"/>
      <c r="IQX22" s="6"/>
      <c r="IRF22" s="6"/>
      <c r="IRN22" s="6"/>
      <c r="IRV22" s="6"/>
      <c r="ISD22" s="6"/>
      <c r="ISL22" s="6"/>
      <c r="IST22" s="6"/>
      <c r="ITB22" s="6"/>
      <c r="ITJ22" s="6"/>
      <c r="ITR22" s="6"/>
      <c r="ITZ22" s="6"/>
      <c r="IUH22" s="6"/>
      <c r="IUP22" s="6"/>
      <c r="IUX22" s="6"/>
      <c r="IVF22" s="6"/>
      <c r="IVN22" s="6"/>
      <c r="IVV22" s="6"/>
      <c r="IWD22" s="6"/>
      <c r="IWL22" s="6"/>
      <c r="IWT22" s="6"/>
      <c r="IXB22" s="6"/>
      <c r="IXJ22" s="6"/>
      <c r="IXR22" s="6"/>
      <c r="IXZ22" s="6"/>
      <c r="IYH22" s="6"/>
      <c r="IYP22" s="6"/>
      <c r="IYX22" s="6"/>
      <c r="IZF22" s="6"/>
      <c r="IZN22" s="6"/>
      <c r="IZV22" s="6"/>
      <c r="JAD22" s="6"/>
      <c r="JAL22" s="6"/>
      <c r="JAT22" s="6"/>
      <c r="JBB22" s="6"/>
      <c r="JBJ22" s="6"/>
      <c r="JBR22" s="6"/>
      <c r="JBZ22" s="6"/>
      <c r="JCH22" s="6"/>
      <c r="JCP22" s="6"/>
      <c r="JCX22" s="6"/>
      <c r="JDF22" s="6"/>
      <c r="JDN22" s="6"/>
      <c r="JDV22" s="6"/>
      <c r="JED22" s="6"/>
      <c r="JEL22" s="6"/>
      <c r="JET22" s="6"/>
      <c r="JFB22" s="6"/>
      <c r="JFJ22" s="6"/>
      <c r="JFR22" s="6"/>
      <c r="JFZ22" s="6"/>
      <c r="JGH22" s="6"/>
      <c r="JGP22" s="6"/>
      <c r="JGX22" s="6"/>
      <c r="JHF22" s="6"/>
      <c r="JHN22" s="6"/>
      <c r="JHV22" s="6"/>
      <c r="JID22" s="6"/>
      <c r="JIL22" s="6"/>
      <c r="JIT22" s="6"/>
      <c r="JJB22" s="6"/>
      <c r="JJJ22" s="6"/>
      <c r="JJR22" s="6"/>
      <c r="JJZ22" s="6"/>
      <c r="JKH22" s="6"/>
      <c r="JKP22" s="6"/>
      <c r="JKX22" s="6"/>
      <c r="JLF22" s="6"/>
      <c r="JLN22" s="6"/>
      <c r="JLV22" s="6"/>
      <c r="JMD22" s="6"/>
      <c r="JML22" s="6"/>
      <c r="JMT22" s="6"/>
      <c r="JNB22" s="6"/>
      <c r="JNJ22" s="6"/>
      <c r="JNR22" s="6"/>
      <c r="JNZ22" s="6"/>
      <c r="JOH22" s="6"/>
      <c r="JOP22" s="6"/>
      <c r="JOX22" s="6"/>
      <c r="JPF22" s="6"/>
      <c r="JPN22" s="6"/>
      <c r="JPV22" s="6"/>
      <c r="JQD22" s="6"/>
      <c r="JQL22" s="6"/>
      <c r="JQT22" s="6"/>
      <c r="JRB22" s="6"/>
      <c r="JRJ22" s="6"/>
      <c r="JRR22" s="6"/>
      <c r="JRZ22" s="6"/>
      <c r="JSH22" s="6"/>
      <c r="JSP22" s="6"/>
      <c r="JSX22" s="6"/>
      <c r="JTF22" s="6"/>
      <c r="JTN22" s="6"/>
      <c r="JTV22" s="6"/>
      <c r="JUD22" s="6"/>
      <c r="JUL22" s="6"/>
      <c r="JUT22" s="6"/>
      <c r="JVB22" s="6"/>
      <c r="JVJ22" s="6"/>
      <c r="JVR22" s="6"/>
      <c r="JVZ22" s="6"/>
      <c r="JWH22" s="6"/>
      <c r="JWP22" s="6"/>
      <c r="JWX22" s="6"/>
      <c r="JXF22" s="6"/>
      <c r="JXN22" s="6"/>
      <c r="JXV22" s="6"/>
      <c r="JYD22" s="6"/>
      <c r="JYL22" s="6"/>
      <c r="JYT22" s="6"/>
      <c r="JZB22" s="6"/>
      <c r="JZJ22" s="6"/>
      <c r="JZR22" s="6"/>
      <c r="JZZ22" s="6"/>
      <c r="KAH22" s="6"/>
      <c r="KAP22" s="6"/>
      <c r="KAX22" s="6"/>
      <c r="KBF22" s="6"/>
      <c r="KBN22" s="6"/>
      <c r="KBV22" s="6"/>
      <c r="KCD22" s="6"/>
      <c r="KCL22" s="6"/>
      <c r="KCT22" s="6"/>
      <c r="KDB22" s="6"/>
      <c r="KDJ22" s="6"/>
      <c r="KDR22" s="6"/>
      <c r="KDZ22" s="6"/>
      <c r="KEH22" s="6"/>
      <c r="KEP22" s="6"/>
      <c r="KEX22" s="6"/>
      <c r="KFF22" s="6"/>
      <c r="KFN22" s="6"/>
      <c r="KFV22" s="6"/>
      <c r="KGD22" s="6"/>
      <c r="KGL22" s="6"/>
      <c r="KGT22" s="6"/>
      <c r="KHB22" s="6"/>
      <c r="KHJ22" s="6"/>
      <c r="KHR22" s="6"/>
      <c r="KHZ22" s="6"/>
      <c r="KIH22" s="6"/>
      <c r="KIP22" s="6"/>
      <c r="KIX22" s="6"/>
      <c r="KJF22" s="6"/>
      <c r="KJN22" s="6"/>
      <c r="KJV22" s="6"/>
      <c r="KKD22" s="6"/>
      <c r="KKL22" s="6"/>
      <c r="KKT22" s="6"/>
      <c r="KLB22" s="6"/>
      <c r="KLJ22" s="6"/>
      <c r="KLR22" s="6"/>
      <c r="KLZ22" s="6"/>
      <c r="KMH22" s="6"/>
      <c r="KMP22" s="6"/>
      <c r="KMX22" s="6"/>
      <c r="KNF22" s="6"/>
      <c r="KNN22" s="6"/>
      <c r="KNV22" s="6"/>
      <c r="KOD22" s="6"/>
      <c r="KOL22" s="6"/>
      <c r="KOT22" s="6"/>
      <c r="KPB22" s="6"/>
      <c r="KPJ22" s="6"/>
      <c r="KPR22" s="6"/>
      <c r="KPZ22" s="6"/>
      <c r="KQH22" s="6"/>
      <c r="KQP22" s="6"/>
      <c r="KQX22" s="6"/>
      <c r="KRF22" s="6"/>
      <c r="KRN22" s="6"/>
      <c r="KRV22" s="6"/>
      <c r="KSD22" s="6"/>
      <c r="KSL22" s="6"/>
      <c r="KST22" s="6"/>
      <c r="KTB22" s="6"/>
      <c r="KTJ22" s="6"/>
      <c r="KTR22" s="6"/>
      <c r="KTZ22" s="6"/>
      <c r="KUH22" s="6"/>
      <c r="KUP22" s="6"/>
      <c r="KUX22" s="6"/>
      <c r="KVF22" s="6"/>
      <c r="KVN22" s="6"/>
      <c r="KVV22" s="6"/>
      <c r="KWD22" s="6"/>
      <c r="KWL22" s="6"/>
      <c r="KWT22" s="6"/>
      <c r="KXB22" s="6"/>
      <c r="KXJ22" s="6"/>
      <c r="KXR22" s="6"/>
      <c r="KXZ22" s="6"/>
      <c r="KYH22" s="6"/>
      <c r="KYP22" s="6"/>
      <c r="KYX22" s="6"/>
      <c r="KZF22" s="6"/>
      <c r="KZN22" s="6"/>
      <c r="KZV22" s="6"/>
      <c r="LAD22" s="6"/>
      <c r="LAL22" s="6"/>
      <c r="LAT22" s="6"/>
      <c r="LBB22" s="6"/>
      <c r="LBJ22" s="6"/>
      <c r="LBR22" s="6"/>
      <c r="LBZ22" s="6"/>
      <c r="LCH22" s="6"/>
      <c r="LCP22" s="6"/>
      <c r="LCX22" s="6"/>
      <c r="LDF22" s="6"/>
      <c r="LDN22" s="6"/>
      <c r="LDV22" s="6"/>
      <c r="LED22" s="6"/>
      <c r="LEL22" s="6"/>
      <c r="LET22" s="6"/>
      <c r="LFB22" s="6"/>
      <c r="LFJ22" s="6"/>
      <c r="LFR22" s="6"/>
      <c r="LFZ22" s="6"/>
      <c r="LGH22" s="6"/>
      <c r="LGP22" s="6"/>
      <c r="LGX22" s="6"/>
      <c r="LHF22" s="6"/>
      <c r="LHN22" s="6"/>
      <c r="LHV22" s="6"/>
      <c r="LID22" s="6"/>
      <c r="LIL22" s="6"/>
      <c r="LIT22" s="6"/>
      <c r="LJB22" s="6"/>
      <c r="LJJ22" s="6"/>
      <c r="LJR22" s="6"/>
      <c r="LJZ22" s="6"/>
      <c r="LKH22" s="6"/>
      <c r="LKP22" s="6"/>
      <c r="LKX22" s="6"/>
      <c r="LLF22" s="6"/>
      <c r="LLN22" s="6"/>
      <c r="LLV22" s="6"/>
      <c r="LMD22" s="6"/>
      <c r="LML22" s="6"/>
      <c r="LMT22" s="6"/>
      <c r="LNB22" s="6"/>
      <c r="LNJ22" s="6"/>
      <c r="LNR22" s="6"/>
      <c r="LNZ22" s="6"/>
      <c r="LOH22" s="6"/>
      <c r="LOP22" s="6"/>
      <c r="LOX22" s="6"/>
      <c r="LPF22" s="6"/>
      <c r="LPN22" s="6"/>
      <c r="LPV22" s="6"/>
      <c r="LQD22" s="6"/>
      <c r="LQL22" s="6"/>
      <c r="LQT22" s="6"/>
      <c r="LRB22" s="6"/>
      <c r="LRJ22" s="6"/>
      <c r="LRR22" s="6"/>
      <c r="LRZ22" s="6"/>
      <c r="LSH22" s="6"/>
      <c r="LSP22" s="6"/>
      <c r="LSX22" s="6"/>
      <c r="LTF22" s="6"/>
      <c r="LTN22" s="6"/>
      <c r="LTV22" s="6"/>
      <c r="LUD22" s="6"/>
      <c r="LUL22" s="6"/>
      <c r="LUT22" s="6"/>
      <c r="LVB22" s="6"/>
      <c r="LVJ22" s="6"/>
      <c r="LVR22" s="6"/>
      <c r="LVZ22" s="6"/>
      <c r="LWH22" s="6"/>
      <c r="LWP22" s="6"/>
      <c r="LWX22" s="6"/>
      <c r="LXF22" s="6"/>
      <c r="LXN22" s="6"/>
      <c r="LXV22" s="6"/>
      <c r="LYD22" s="6"/>
      <c r="LYL22" s="6"/>
      <c r="LYT22" s="6"/>
      <c r="LZB22" s="6"/>
      <c r="LZJ22" s="6"/>
      <c r="LZR22" s="6"/>
      <c r="LZZ22" s="6"/>
      <c r="MAH22" s="6"/>
      <c r="MAP22" s="6"/>
      <c r="MAX22" s="6"/>
      <c r="MBF22" s="6"/>
      <c r="MBN22" s="6"/>
      <c r="MBV22" s="6"/>
      <c r="MCD22" s="6"/>
      <c r="MCL22" s="6"/>
      <c r="MCT22" s="6"/>
      <c r="MDB22" s="6"/>
      <c r="MDJ22" s="6"/>
      <c r="MDR22" s="6"/>
      <c r="MDZ22" s="6"/>
      <c r="MEH22" s="6"/>
      <c r="MEP22" s="6"/>
      <c r="MEX22" s="6"/>
      <c r="MFF22" s="6"/>
      <c r="MFN22" s="6"/>
      <c r="MFV22" s="6"/>
      <c r="MGD22" s="6"/>
      <c r="MGL22" s="6"/>
      <c r="MGT22" s="6"/>
      <c r="MHB22" s="6"/>
      <c r="MHJ22" s="6"/>
      <c r="MHR22" s="6"/>
      <c r="MHZ22" s="6"/>
      <c r="MIH22" s="6"/>
      <c r="MIP22" s="6"/>
      <c r="MIX22" s="6"/>
      <c r="MJF22" s="6"/>
      <c r="MJN22" s="6"/>
      <c r="MJV22" s="6"/>
      <c r="MKD22" s="6"/>
      <c r="MKL22" s="6"/>
      <c r="MKT22" s="6"/>
      <c r="MLB22" s="6"/>
      <c r="MLJ22" s="6"/>
      <c r="MLR22" s="6"/>
      <c r="MLZ22" s="6"/>
      <c r="MMH22" s="6"/>
      <c r="MMP22" s="6"/>
      <c r="MMX22" s="6"/>
      <c r="MNF22" s="6"/>
      <c r="MNN22" s="6"/>
      <c r="MNV22" s="6"/>
      <c r="MOD22" s="6"/>
      <c r="MOL22" s="6"/>
      <c r="MOT22" s="6"/>
      <c r="MPB22" s="6"/>
      <c r="MPJ22" s="6"/>
      <c r="MPR22" s="6"/>
      <c r="MPZ22" s="6"/>
      <c r="MQH22" s="6"/>
      <c r="MQP22" s="6"/>
      <c r="MQX22" s="6"/>
      <c r="MRF22" s="6"/>
      <c r="MRN22" s="6"/>
      <c r="MRV22" s="6"/>
      <c r="MSD22" s="6"/>
      <c r="MSL22" s="6"/>
      <c r="MST22" s="6"/>
      <c r="MTB22" s="6"/>
      <c r="MTJ22" s="6"/>
      <c r="MTR22" s="6"/>
      <c r="MTZ22" s="6"/>
      <c r="MUH22" s="6"/>
      <c r="MUP22" s="6"/>
      <c r="MUX22" s="6"/>
      <c r="MVF22" s="6"/>
      <c r="MVN22" s="6"/>
      <c r="MVV22" s="6"/>
      <c r="MWD22" s="6"/>
      <c r="MWL22" s="6"/>
      <c r="MWT22" s="6"/>
      <c r="MXB22" s="6"/>
      <c r="MXJ22" s="6"/>
      <c r="MXR22" s="6"/>
      <c r="MXZ22" s="6"/>
      <c r="MYH22" s="6"/>
      <c r="MYP22" s="6"/>
      <c r="MYX22" s="6"/>
      <c r="MZF22" s="6"/>
      <c r="MZN22" s="6"/>
      <c r="MZV22" s="6"/>
      <c r="NAD22" s="6"/>
      <c r="NAL22" s="6"/>
      <c r="NAT22" s="6"/>
      <c r="NBB22" s="6"/>
      <c r="NBJ22" s="6"/>
      <c r="NBV22" s="6"/>
      <c r="NCD22" s="6"/>
      <c r="NCL22" s="6"/>
      <c r="NCT22" s="6"/>
      <c r="NDB22" s="6"/>
      <c r="NDJ22" s="6"/>
      <c r="NDR22" s="6"/>
      <c r="NDZ22" s="6"/>
      <c r="NEH22" s="6"/>
      <c r="NEP22" s="6"/>
      <c r="NEX22" s="6"/>
      <c r="NFF22" s="6"/>
      <c r="NFN22" s="6"/>
      <c r="NFV22" s="6"/>
      <c r="NGD22" s="6"/>
      <c r="NGL22" s="6"/>
      <c r="NGT22" s="6"/>
      <c r="NHB22" s="6"/>
      <c r="NHJ22" s="6"/>
      <c r="NHR22" s="6"/>
      <c r="NHZ22" s="6"/>
      <c r="NIH22" s="6"/>
      <c r="NIP22" s="6"/>
      <c r="NIX22" s="6"/>
      <c r="NJF22" s="6"/>
      <c r="NJN22" s="6"/>
      <c r="NJV22" s="6"/>
      <c r="NKD22" s="6"/>
      <c r="NKL22" s="6"/>
      <c r="NKT22" s="6"/>
      <c r="NLB22" s="6"/>
      <c r="NLJ22" s="6"/>
      <c r="NLR22" s="6"/>
      <c r="NLZ22" s="6"/>
      <c r="NMH22" s="6"/>
      <c r="NMP22" s="6"/>
      <c r="NMX22" s="6"/>
      <c r="NNF22" s="6"/>
      <c r="NNN22" s="6"/>
      <c r="NNV22" s="6"/>
      <c r="NOD22" s="6"/>
      <c r="NOL22" s="6"/>
      <c r="NOT22" s="6"/>
      <c r="NPB22" s="6"/>
      <c r="NPJ22" s="6"/>
      <c r="NPR22" s="6"/>
      <c r="NPZ22" s="6"/>
      <c r="NQH22" s="6"/>
      <c r="NQP22" s="6"/>
      <c r="NQX22" s="6"/>
      <c r="NRF22" s="6"/>
      <c r="NRN22" s="6"/>
      <c r="NRV22" s="6"/>
      <c r="NSD22" s="6"/>
      <c r="NSL22" s="6"/>
      <c r="NST22" s="6"/>
      <c r="NTB22" s="6"/>
      <c r="NTJ22" s="6"/>
      <c r="NTR22" s="6"/>
      <c r="NTZ22" s="6"/>
      <c r="NUH22" s="6"/>
      <c r="NUP22" s="6"/>
      <c r="NUX22" s="6"/>
      <c r="NVF22" s="6"/>
      <c r="NVN22" s="6"/>
      <c r="NVV22" s="6"/>
      <c r="NWD22" s="6"/>
      <c r="NWL22" s="6"/>
      <c r="NWT22" s="6"/>
      <c r="NXB22" s="6"/>
      <c r="NXJ22" s="6"/>
      <c r="NXR22" s="6"/>
      <c r="NXZ22" s="6"/>
      <c r="NYH22" s="6"/>
      <c r="NYP22" s="6"/>
      <c r="NYX22" s="6"/>
      <c r="NZF22" s="6"/>
      <c r="NZN22" s="6"/>
      <c r="NZV22" s="6"/>
      <c r="OAD22" s="6"/>
      <c r="OAL22" s="6"/>
      <c r="OAT22" s="6"/>
      <c r="OBB22" s="6"/>
      <c r="OBJ22" s="6"/>
      <c r="OBR22" s="6"/>
      <c r="OBZ22" s="6"/>
      <c r="OCH22" s="6"/>
      <c r="OCP22" s="6"/>
      <c r="OCX22" s="6"/>
      <c r="ODF22" s="6"/>
      <c r="ODN22" s="6"/>
      <c r="ODV22" s="6"/>
      <c r="OED22" s="6"/>
      <c r="OEL22" s="6"/>
      <c r="OET22" s="6"/>
      <c r="OFB22" s="6"/>
      <c r="OFJ22" s="6"/>
      <c r="OFR22" s="6"/>
      <c r="OFZ22" s="6"/>
      <c r="OGH22" s="6"/>
      <c r="OGP22" s="6"/>
      <c r="OGX22" s="6"/>
      <c r="OHF22" s="6"/>
      <c r="OHN22" s="6"/>
      <c r="OHV22" s="6"/>
      <c r="OID22" s="6"/>
      <c r="OIL22" s="6"/>
      <c r="OIT22" s="6"/>
      <c r="OJB22" s="6"/>
      <c r="OJJ22" s="6"/>
      <c r="OJR22" s="6"/>
      <c r="OJZ22" s="6"/>
      <c r="OKH22" s="6"/>
      <c r="OKP22" s="6"/>
      <c r="OKX22" s="6"/>
      <c r="OLF22" s="6"/>
      <c r="OLN22" s="6"/>
      <c r="OLV22" s="6"/>
      <c r="OMD22" s="6"/>
      <c r="OML22" s="6"/>
      <c r="OMT22" s="6"/>
      <c r="ONB22" s="6"/>
      <c r="ONJ22" s="6"/>
      <c r="ONR22" s="6"/>
      <c r="ONZ22" s="6"/>
      <c r="OOH22" s="6"/>
      <c r="OOP22" s="6"/>
      <c r="OOX22" s="6"/>
      <c r="OPF22" s="6"/>
      <c r="OPN22" s="6"/>
      <c r="OPV22" s="6"/>
      <c r="OQD22" s="6"/>
      <c r="OQL22" s="6"/>
      <c r="OQT22" s="6"/>
      <c r="ORB22" s="6"/>
      <c r="ORJ22" s="6"/>
      <c r="ORR22" s="6"/>
      <c r="ORZ22" s="6"/>
      <c r="OSH22" s="6"/>
      <c r="OSP22" s="6"/>
      <c r="OSX22" s="6"/>
      <c r="OTF22" s="6"/>
      <c r="OTN22" s="6"/>
      <c r="OTV22" s="6"/>
      <c r="OUD22" s="6"/>
      <c r="OUL22" s="6"/>
      <c r="OUT22" s="6"/>
      <c r="OVB22" s="6"/>
      <c r="OVJ22" s="6"/>
      <c r="OVR22" s="6"/>
      <c r="OVZ22" s="6"/>
      <c r="OWH22" s="6"/>
      <c r="OWP22" s="6"/>
      <c r="OWX22" s="6"/>
      <c r="OXF22" s="6"/>
      <c r="OXN22" s="6"/>
      <c r="OXV22" s="6"/>
      <c r="OYD22" s="6"/>
      <c r="OYL22" s="6"/>
      <c r="OYT22" s="6"/>
      <c r="OZB22" s="6"/>
      <c r="OZJ22" s="6"/>
      <c r="OZR22" s="6"/>
      <c r="OZZ22" s="6"/>
      <c r="PAH22" s="6"/>
      <c r="PAP22" s="6"/>
      <c r="PAX22" s="6"/>
      <c r="PBF22" s="6"/>
      <c r="PBN22" s="6"/>
      <c r="PBV22" s="6"/>
      <c r="PCD22" s="6"/>
      <c r="PCL22" s="6"/>
      <c r="PCT22" s="6"/>
      <c r="PDB22" s="6"/>
      <c r="PDJ22" s="6"/>
      <c r="PDR22" s="6"/>
      <c r="PDZ22" s="6"/>
      <c r="PEH22" s="6"/>
      <c r="PEP22" s="6"/>
      <c r="PEX22" s="6"/>
      <c r="PFF22" s="6"/>
      <c r="PFN22" s="6"/>
      <c r="PFV22" s="6"/>
      <c r="PGD22" s="6"/>
      <c r="PGL22" s="6"/>
      <c r="PGT22" s="6"/>
      <c r="PHB22" s="6"/>
      <c r="PHJ22" s="6"/>
      <c r="PHR22" s="6"/>
      <c r="PHZ22" s="6"/>
      <c r="PIH22" s="6"/>
      <c r="PIP22" s="6"/>
      <c r="PIX22" s="6"/>
      <c r="PJF22" s="6"/>
      <c r="PJN22" s="6"/>
      <c r="PJV22" s="6"/>
      <c r="PKD22" s="6"/>
      <c r="PKL22" s="6"/>
      <c r="PKT22" s="6"/>
      <c r="PLB22" s="6"/>
      <c r="PLJ22" s="6"/>
      <c r="PLR22" s="6"/>
      <c r="PLZ22" s="6"/>
      <c r="PMH22" s="6"/>
      <c r="PMP22" s="6"/>
      <c r="PMX22" s="6"/>
      <c r="PNF22" s="6"/>
      <c r="PNN22" s="6"/>
      <c r="PNV22" s="6"/>
      <c r="POD22" s="6"/>
      <c r="POL22" s="6"/>
      <c r="POT22" s="6"/>
      <c r="PPB22" s="6"/>
      <c r="PPJ22" s="6"/>
      <c r="PPR22" s="6"/>
      <c r="PPZ22" s="6"/>
      <c r="PQH22" s="6"/>
      <c r="PQP22" s="6"/>
      <c r="PQX22" s="6"/>
      <c r="PRF22" s="6"/>
      <c r="PRN22" s="6"/>
      <c r="PRV22" s="6"/>
      <c r="PSD22" s="6"/>
      <c r="PSL22" s="6"/>
      <c r="PST22" s="6"/>
      <c r="PTB22" s="6"/>
      <c r="PTJ22" s="6"/>
      <c r="PTR22" s="6"/>
      <c r="PTZ22" s="6"/>
      <c r="PUH22" s="6"/>
      <c r="PUP22" s="6"/>
      <c r="PUX22" s="6"/>
      <c r="PVF22" s="6"/>
      <c r="PVN22" s="6"/>
      <c r="PVV22" s="6"/>
      <c r="PWD22" s="6"/>
      <c r="PWL22" s="6"/>
      <c r="PWT22" s="6"/>
      <c r="PXB22" s="6"/>
      <c r="PXJ22" s="6"/>
      <c r="PXR22" s="6"/>
      <c r="PXZ22" s="6"/>
      <c r="PYH22" s="6"/>
      <c r="PYP22" s="6"/>
      <c r="PYX22" s="6"/>
      <c r="PZF22" s="6"/>
      <c r="PZN22" s="6"/>
      <c r="PZV22" s="6"/>
      <c r="QAD22" s="6"/>
      <c r="QAL22" s="6"/>
      <c r="QAT22" s="6"/>
      <c r="QBB22" s="6"/>
      <c r="QBJ22" s="6"/>
      <c r="QBR22" s="6"/>
      <c r="QBZ22" s="6"/>
      <c r="QCH22" s="6"/>
      <c r="QCP22" s="6"/>
      <c r="QCX22" s="6"/>
      <c r="QDF22" s="6"/>
      <c r="QDN22" s="6"/>
      <c r="QDV22" s="6"/>
      <c r="QED22" s="6"/>
      <c r="QEL22" s="6"/>
      <c r="QET22" s="6"/>
      <c r="QFB22" s="6"/>
      <c r="QFJ22" s="6"/>
      <c r="QFR22" s="6"/>
      <c r="QFZ22" s="6"/>
      <c r="QGH22" s="6"/>
      <c r="QGP22" s="6"/>
      <c r="QGX22" s="6"/>
      <c r="QHF22" s="6"/>
      <c r="QHN22" s="6"/>
      <c r="QHV22" s="6"/>
      <c r="QID22" s="6"/>
      <c r="QIL22" s="6"/>
      <c r="QIT22" s="6"/>
      <c r="QJB22" s="6"/>
      <c r="QJJ22" s="6"/>
      <c r="QJR22" s="6"/>
      <c r="QJZ22" s="6"/>
      <c r="QKH22" s="6"/>
      <c r="QKP22" s="6"/>
      <c r="QKX22" s="6"/>
      <c r="QLF22" s="6"/>
      <c r="QLN22" s="6"/>
      <c r="QLV22" s="6"/>
      <c r="QMD22" s="6"/>
      <c r="QML22" s="6"/>
      <c r="QMT22" s="6"/>
      <c r="QNB22" s="6"/>
      <c r="QNJ22" s="6"/>
      <c r="QNR22" s="6"/>
      <c r="QNZ22" s="6"/>
      <c r="QOH22" s="6"/>
      <c r="QOP22" s="6"/>
      <c r="QOX22" s="6"/>
      <c r="QPF22" s="6"/>
      <c r="QPN22" s="6"/>
      <c r="QPV22" s="6"/>
      <c r="QQD22" s="6"/>
      <c r="QQL22" s="6"/>
      <c r="QQT22" s="6"/>
      <c r="QRB22" s="6"/>
      <c r="QRJ22" s="6"/>
      <c r="QRR22" s="6"/>
      <c r="QRZ22" s="6"/>
      <c r="QSH22" s="6"/>
      <c r="QSP22" s="6"/>
      <c r="QSX22" s="6"/>
      <c r="QTF22" s="6"/>
      <c r="QTN22" s="6"/>
      <c r="QTV22" s="6"/>
      <c r="QUD22" s="6"/>
      <c r="QUL22" s="6"/>
      <c r="QUT22" s="6"/>
      <c r="QVB22" s="6"/>
      <c r="QVJ22" s="6"/>
      <c r="QVR22" s="6"/>
      <c r="QVZ22" s="6"/>
      <c r="QWH22" s="6"/>
      <c r="QWP22" s="6"/>
      <c r="QWX22" s="6"/>
      <c r="QXF22" s="6"/>
      <c r="QXN22" s="6"/>
      <c r="QXV22" s="6"/>
      <c r="QYD22" s="6"/>
      <c r="QYL22" s="6"/>
      <c r="QYT22" s="6"/>
      <c r="QZB22" s="6"/>
      <c r="QZJ22" s="6"/>
      <c r="QZR22" s="6"/>
      <c r="QZZ22" s="6"/>
      <c r="RAH22" s="6"/>
      <c r="RAP22" s="6"/>
      <c r="RAX22" s="6"/>
      <c r="RBF22" s="6"/>
      <c r="RBN22" s="6"/>
      <c r="RBV22" s="6"/>
      <c r="RCD22" s="6"/>
      <c r="RCL22" s="6"/>
      <c r="RCT22" s="6"/>
      <c r="RDB22" s="6"/>
      <c r="RDJ22" s="6"/>
      <c r="RDR22" s="6"/>
      <c r="RDZ22" s="6"/>
      <c r="REH22" s="6"/>
      <c r="REP22" s="6"/>
      <c r="REX22" s="6"/>
      <c r="RFF22" s="6"/>
      <c r="RFN22" s="6"/>
      <c r="RFV22" s="6"/>
      <c r="RGD22" s="6"/>
      <c r="RGL22" s="6"/>
      <c r="RGT22" s="6"/>
      <c r="RHB22" s="6"/>
      <c r="RHJ22" s="6"/>
      <c r="RHR22" s="6"/>
      <c r="RHZ22" s="6"/>
      <c r="RIH22" s="6"/>
      <c r="RIP22" s="6"/>
      <c r="RIX22" s="6"/>
      <c r="RJF22" s="6"/>
      <c r="RJN22" s="6"/>
      <c r="RJV22" s="6"/>
      <c r="RKD22" s="6"/>
      <c r="RKL22" s="6"/>
      <c r="RKT22" s="6"/>
      <c r="RLB22" s="6"/>
      <c r="RLJ22" s="6"/>
      <c r="RLR22" s="6"/>
      <c r="RLZ22" s="6"/>
      <c r="RMH22" s="6"/>
      <c r="RMP22" s="6"/>
      <c r="RMX22" s="6"/>
      <c r="RNF22" s="6"/>
      <c r="RNN22" s="6"/>
      <c r="RNV22" s="6"/>
      <c r="ROD22" s="6"/>
      <c r="ROL22" s="6"/>
      <c r="ROT22" s="6"/>
      <c r="RPB22" s="6"/>
      <c r="RPJ22" s="6"/>
      <c r="RPR22" s="6"/>
      <c r="RPZ22" s="6"/>
      <c r="RQH22" s="6"/>
      <c r="RQP22" s="6"/>
      <c r="RQX22" s="6"/>
      <c r="RRF22" s="6"/>
      <c r="RRN22" s="6"/>
      <c r="RRV22" s="6"/>
      <c r="RSD22" s="6"/>
      <c r="RSL22" s="6"/>
      <c r="RST22" s="6"/>
      <c r="RTB22" s="6"/>
      <c r="RTJ22" s="6"/>
      <c r="RTR22" s="6"/>
      <c r="RTZ22" s="6"/>
      <c r="RUH22" s="6"/>
      <c r="RUP22" s="6"/>
      <c r="RUX22" s="6"/>
      <c r="RVF22" s="6"/>
      <c r="RVN22" s="6"/>
      <c r="RVV22" s="6"/>
      <c r="RWD22" s="6"/>
      <c r="RWL22" s="6"/>
      <c r="RWT22" s="6"/>
      <c r="RXB22" s="6"/>
      <c r="RXJ22" s="6"/>
      <c r="RXR22" s="6"/>
      <c r="RXZ22" s="6"/>
      <c r="RYH22" s="6"/>
      <c r="RYP22" s="6"/>
      <c r="RYX22" s="6"/>
      <c r="RZF22" s="6"/>
      <c r="RZN22" s="6"/>
      <c r="RZV22" s="6"/>
      <c r="SAD22" s="6"/>
      <c r="SAL22" s="6"/>
      <c r="SAT22" s="6"/>
      <c r="SBB22" s="6"/>
      <c r="SBJ22" s="6"/>
      <c r="SBR22" s="6"/>
      <c r="SBZ22" s="6"/>
      <c r="SCH22" s="6"/>
      <c r="SCP22" s="6"/>
      <c r="SCX22" s="6"/>
      <c r="SDF22" s="6"/>
      <c r="SDN22" s="6"/>
      <c r="SDV22" s="6"/>
      <c r="SED22" s="6"/>
      <c r="SEL22" s="6"/>
      <c r="SET22" s="6"/>
      <c r="SFB22" s="6"/>
      <c r="SFJ22" s="6"/>
      <c r="SFR22" s="6"/>
      <c r="SFZ22" s="6"/>
      <c r="SGH22" s="6"/>
      <c r="SGP22" s="6"/>
      <c r="SGX22" s="6"/>
      <c r="SHF22" s="6"/>
      <c r="SHN22" s="6"/>
      <c r="SHV22" s="6"/>
      <c r="SID22" s="6"/>
      <c r="SIL22" s="6"/>
      <c r="SIT22" s="6"/>
      <c r="SJB22" s="6"/>
      <c r="SJJ22" s="6"/>
      <c r="SJR22" s="6"/>
      <c r="SJZ22" s="6"/>
      <c r="SKH22" s="6"/>
      <c r="SKP22" s="6"/>
      <c r="SKX22" s="6"/>
      <c r="SLF22" s="6"/>
      <c r="SLN22" s="6"/>
      <c r="SLV22" s="6"/>
      <c r="SMD22" s="6"/>
      <c r="SML22" s="6"/>
      <c r="SMT22" s="6"/>
      <c r="SNB22" s="6"/>
      <c r="SNJ22" s="6"/>
      <c r="SNR22" s="6"/>
      <c r="SNZ22" s="6"/>
      <c r="SOH22" s="6"/>
      <c r="SOP22" s="6"/>
      <c r="SOX22" s="6"/>
      <c r="SPF22" s="6"/>
      <c r="SPN22" s="6"/>
      <c r="SPV22" s="6"/>
      <c r="SQD22" s="6"/>
      <c r="SQL22" s="6"/>
      <c r="SQT22" s="6"/>
      <c r="SRB22" s="6"/>
      <c r="SRJ22" s="6"/>
      <c r="SRR22" s="6"/>
      <c r="SRZ22" s="6"/>
      <c r="SSH22" s="6"/>
      <c r="SSP22" s="6"/>
      <c r="SSX22" s="6"/>
      <c r="STF22" s="6"/>
      <c r="STN22" s="6"/>
      <c r="STV22" s="6"/>
      <c r="SUD22" s="6"/>
      <c r="SUL22" s="6"/>
      <c r="SUT22" s="6"/>
      <c r="SVB22" s="6"/>
      <c r="SVJ22" s="6"/>
      <c r="SVR22" s="6"/>
      <c r="SVZ22" s="6"/>
      <c r="SWH22" s="6"/>
      <c r="SWP22" s="6"/>
      <c r="SWX22" s="6"/>
      <c r="SXF22" s="6"/>
      <c r="SXN22" s="6"/>
      <c r="SXV22" s="6"/>
      <c r="SYD22" s="6"/>
      <c r="SYL22" s="6"/>
      <c r="SYT22" s="6"/>
      <c r="SZB22" s="6"/>
      <c r="SZJ22" s="6"/>
      <c r="SZR22" s="6"/>
      <c r="SZZ22" s="6"/>
      <c r="TAH22" s="6"/>
      <c r="TAP22" s="6"/>
      <c r="TAX22" s="6"/>
      <c r="TBF22" s="6"/>
      <c r="TBN22" s="6"/>
      <c r="TBV22" s="6"/>
      <c r="TCD22" s="6"/>
      <c r="TCL22" s="6"/>
      <c r="TCT22" s="6"/>
      <c r="TDB22" s="6"/>
      <c r="TDJ22" s="6"/>
      <c r="TDR22" s="6"/>
      <c r="TDZ22" s="6"/>
      <c r="TEH22" s="6"/>
      <c r="TEP22" s="6"/>
      <c r="TEX22" s="6"/>
      <c r="TFF22" s="6"/>
      <c r="TFN22" s="6"/>
      <c r="TFV22" s="6"/>
      <c r="TGD22" s="6"/>
      <c r="TGL22" s="6"/>
      <c r="TGT22" s="6"/>
      <c r="THB22" s="6"/>
      <c r="THJ22" s="6"/>
      <c r="THR22" s="6"/>
      <c r="THZ22" s="6"/>
      <c r="TIH22" s="6"/>
      <c r="TIP22" s="6"/>
      <c r="TIX22" s="6"/>
      <c r="TJF22" s="6"/>
      <c r="TJN22" s="6"/>
      <c r="TJV22" s="6"/>
      <c r="TKD22" s="6"/>
      <c r="TKL22" s="6"/>
      <c r="TKT22" s="6"/>
      <c r="TLB22" s="6"/>
      <c r="TLJ22" s="6"/>
      <c r="TLR22" s="6"/>
      <c r="TLZ22" s="6"/>
      <c r="TMH22" s="6"/>
      <c r="TMP22" s="6"/>
      <c r="TMX22" s="6"/>
      <c r="TNF22" s="6"/>
      <c r="TNN22" s="6"/>
      <c r="TNV22" s="6"/>
      <c r="TOD22" s="6"/>
      <c r="TOL22" s="6"/>
      <c r="TOT22" s="6"/>
      <c r="TPB22" s="6"/>
      <c r="TPJ22" s="6"/>
      <c r="TPR22" s="6"/>
      <c r="TPZ22" s="6"/>
      <c r="TQH22" s="6"/>
      <c r="TQP22" s="6"/>
      <c r="TQX22" s="6"/>
      <c r="TRF22" s="6"/>
      <c r="TRN22" s="6"/>
      <c r="TRV22" s="6"/>
      <c r="TSD22" s="6"/>
      <c r="TSL22" s="6"/>
      <c r="TST22" s="6"/>
      <c r="TTB22" s="6"/>
      <c r="TTJ22" s="6"/>
      <c r="TTR22" s="6"/>
      <c r="TTZ22" s="6"/>
      <c r="TUH22" s="6"/>
      <c r="TUP22" s="6"/>
      <c r="TUX22" s="6"/>
      <c r="TVF22" s="6"/>
      <c r="TVN22" s="6"/>
      <c r="TVV22" s="6"/>
      <c r="TWD22" s="6"/>
      <c r="TWL22" s="6"/>
      <c r="TWT22" s="6"/>
      <c r="TXB22" s="6"/>
      <c r="TXJ22" s="6"/>
      <c r="TXR22" s="6"/>
      <c r="TXZ22" s="6"/>
      <c r="TYH22" s="6"/>
      <c r="TYP22" s="6"/>
      <c r="TYX22" s="6"/>
      <c r="TZF22" s="6"/>
      <c r="TZN22" s="6"/>
      <c r="TZV22" s="6"/>
      <c r="UAD22" s="6"/>
      <c r="UAL22" s="6"/>
      <c r="UAT22" s="6"/>
      <c r="UBB22" s="6"/>
      <c r="UBJ22" s="6"/>
      <c r="UBR22" s="6"/>
      <c r="UBZ22" s="6"/>
      <c r="UCH22" s="6"/>
      <c r="UCP22" s="6"/>
      <c r="UCX22" s="6"/>
      <c r="UDF22" s="6"/>
      <c r="UDN22" s="6"/>
      <c r="UDV22" s="6"/>
      <c r="UED22" s="6"/>
      <c r="UEL22" s="6"/>
      <c r="UET22" s="6"/>
      <c r="UFB22" s="6"/>
      <c r="UFJ22" s="6"/>
      <c r="UFR22" s="6"/>
      <c r="UFZ22" s="6"/>
      <c r="UGH22" s="6"/>
      <c r="UGP22" s="6"/>
      <c r="UGX22" s="6"/>
      <c r="UHF22" s="6"/>
      <c r="UHN22" s="6"/>
      <c r="UHV22" s="6"/>
      <c r="UID22" s="6"/>
      <c r="UIL22" s="6"/>
      <c r="UIT22" s="6"/>
      <c r="UJB22" s="6"/>
      <c r="UJJ22" s="6"/>
      <c r="UJR22" s="6"/>
      <c r="UJZ22" s="6"/>
      <c r="UKH22" s="6"/>
      <c r="UKP22" s="6"/>
      <c r="UKX22" s="6"/>
      <c r="ULF22" s="6"/>
      <c r="ULN22" s="6"/>
      <c r="ULV22" s="6"/>
      <c r="UMD22" s="6"/>
      <c r="UML22" s="6"/>
      <c r="UMT22" s="6"/>
      <c r="UNB22" s="6"/>
      <c r="UNJ22" s="6"/>
      <c r="UNR22" s="6"/>
      <c r="UNZ22" s="6"/>
      <c r="UOH22" s="6"/>
      <c r="UOP22" s="6"/>
      <c r="UOX22" s="6"/>
      <c r="UPF22" s="6"/>
      <c r="UPN22" s="6"/>
      <c r="UPV22" s="6"/>
      <c r="UQD22" s="6"/>
      <c r="UQL22" s="6"/>
      <c r="UQT22" s="6"/>
      <c r="URB22" s="6"/>
      <c r="URJ22" s="6"/>
      <c r="URR22" s="6"/>
      <c r="URZ22" s="6"/>
      <c r="USH22" s="6"/>
      <c r="USP22" s="6"/>
      <c r="USX22" s="6"/>
      <c r="UTF22" s="6"/>
      <c r="UTN22" s="6"/>
      <c r="UTV22" s="6"/>
      <c r="UUD22" s="6"/>
      <c r="UUL22" s="6"/>
      <c r="UUT22" s="6"/>
      <c r="UVB22" s="6"/>
      <c r="UVJ22" s="6"/>
      <c r="UVR22" s="6"/>
      <c r="UVZ22" s="6"/>
      <c r="UWH22" s="6"/>
      <c r="UWP22" s="6"/>
      <c r="UWX22" s="6"/>
      <c r="UXF22" s="6"/>
      <c r="UXN22" s="6"/>
      <c r="UXV22" s="6"/>
      <c r="UYD22" s="6"/>
      <c r="UYL22" s="6"/>
      <c r="UYT22" s="6"/>
      <c r="UZB22" s="6"/>
      <c r="UZJ22" s="6"/>
      <c r="UZR22" s="6"/>
      <c r="UZZ22" s="6"/>
      <c r="VAH22" s="6"/>
      <c r="VAP22" s="6"/>
      <c r="VAX22" s="6"/>
      <c r="VBF22" s="6"/>
      <c r="VBN22" s="6"/>
      <c r="VBV22" s="6"/>
      <c r="VCD22" s="6"/>
      <c r="VCL22" s="6"/>
      <c r="VCT22" s="6"/>
      <c r="VDB22" s="6"/>
      <c r="VDJ22" s="6"/>
      <c r="VDR22" s="6"/>
      <c r="VDZ22" s="6"/>
      <c r="VEH22" s="6"/>
      <c r="VEP22" s="6"/>
      <c r="VEX22" s="6"/>
      <c r="VFF22" s="6"/>
      <c r="VFN22" s="6"/>
      <c r="VFV22" s="6"/>
      <c r="VGD22" s="6"/>
      <c r="VGL22" s="6"/>
      <c r="VGT22" s="6"/>
      <c r="VHB22" s="6"/>
      <c r="VHJ22" s="6"/>
      <c r="VHR22" s="6"/>
      <c r="VHZ22" s="6"/>
      <c r="VIH22" s="6"/>
      <c r="VIP22" s="6"/>
      <c r="VIX22" s="6"/>
      <c r="VJF22" s="6"/>
      <c r="VJN22" s="6"/>
      <c r="VJV22" s="6"/>
      <c r="VKD22" s="6"/>
      <c r="VKL22" s="6"/>
      <c r="VKT22" s="6"/>
      <c r="VLB22" s="6"/>
      <c r="VLJ22" s="6"/>
      <c r="VLR22" s="6"/>
      <c r="VLZ22" s="6"/>
      <c r="VMH22" s="6"/>
      <c r="VMP22" s="6"/>
      <c r="VMX22" s="6"/>
      <c r="VNF22" s="6"/>
      <c r="VNN22" s="6"/>
      <c r="VNV22" s="6"/>
      <c r="VOD22" s="6"/>
      <c r="VOL22" s="6"/>
      <c r="VOT22" s="6"/>
      <c r="VPB22" s="6"/>
      <c r="VPJ22" s="6"/>
      <c r="VPR22" s="6"/>
      <c r="VPZ22" s="6"/>
      <c r="VQH22" s="6"/>
      <c r="VQP22" s="6"/>
      <c r="VQX22" s="6"/>
      <c r="VRF22" s="6"/>
      <c r="VRN22" s="6"/>
      <c r="VRV22" s="6"/>
      <c r="VSD22" s="6"/>
      <c r="VSL22" s="6"/>
      <c r="VST22" s="6"/>
      <c r="VTB22" s="6"/>
      <c r="VTJ22" s="6"/>
      <c r="VTR22" s="6"/>
      <c r="VTZ22" s="6"/>
      <c r="VUH22" s="6"/>
      <c r="VUP22" s="6"/>
      <c r="VUX22" s="6"/>
      <c r="VVF22" s="6"/>
      <c r="VVN22" s="6"/>
      <c r="VVV22" s="6"/>
      <c r="VWD22" s="6"/>
      <c r="VWL22" s="6"/>
      <c r="VWT22" s="6"/>
      <c r="VXB22" s="6"/>
      <c r="VXJ22" s="6"/>
      <c r="VXR22" s="6"/>
      <c r="VXZ22" s="6"/>
      <c r="VYH22" s="6"/>
      <c r="VYP22" s="6"/>
      <c r="VYX22" s="6"/>
      <c r="VZF22" s="6"/>
      <c r="VZN22" s="6"/>
      <c r="VZV22" s="6"/>
      <c r="WAD22" s="6"/>
      <c r="WAL22" s="6"/>
      <c r="WAT22" s="6"/>
      <c r="WBB22" s="6"/>
      <c r="WBJ22" s="6"/>
      <c r="WBR22" s="6"/>
      <c r="WBZ22" s="6"/>
      <c r="WCH22" s="6"/>
      <c r="WCP22" s="6"/>
      <c r="WCX22" s="6"/>
      <c r="WDF22" s="6"/>
      <c r="WDN22" s="6"/>
      <c r="WDV22" s="6"/>
      <c r="WED22" s="6"/>
      <c r="WEL22" s="6"/>
      <c r="WET22" s="6"/>
      <c r="WFB22" s="6"/>
      <c r="WFJ22" s="6"/>
      <c r="WFR22" s="6"/>
      <c r="WFZ22" s="6"/>
      <c r="WGH22" s="6"/>
      <c r="WGP22" s="6"/>
      <c r="WGX22" s="6"/>
      <c r="WHF22" s="6"/>
      <c r="WHN22" s="6"/>
      <c r="WHV22" s="6"/>
      <c r="WID22" s="6"/>
      <c r="WIL22" s="6"/>
      <c r="WIT22" s="6"/>
      <c r="WJB22" s="6"/>
      <c r="WJJ22" s="6"/>
      <c r="WJR22" s="6"/>
      <c r="WJZ22" s="6"/>
      <c r="WKH22" s="6"/>
      <c r="WKP22" s="6"/>
      <c r="WKX22" s="6"/>
      <c r="WLF22" s="6"/>
      <c r="WLN22" s="6"/>
      <c r="WLV22" s="6"/>
      <c r="WMD22" s="6"/>
      <c r="WML22" s="6"/>
      <c r="WMT22" s="6"/>
      <c r="WNB22" s="6"/>
      <c r="WNJ22" s="6"/>
      <c r="WNR22" s="6"/>
      <c r="WNZ22" s="6"/>
      <c r="WOH22" s="6"/>
      <c r="WOP22" s="6"/>
      <c r="WOX22" s="6"/>
      <c r="WPF22" s="6"/>
      <c r="WPN22" s="6"/>
      <c r="WPV22" s="6"/>
      <c r="WQD22" s="6"/>
      <c r="WQL22" s="6"/>
      <c r="WQT22" s="6"/>
      <c r="WRB22" s="6"/>
      <c r="WRJ22" s="6"/>
      <c r="WRR22" s="6"/>
      <c r="WRZ22" s="6"/>
      <c r="WSH22" s="6"/>
      <c r="WSP22" s="6"/>
      <c r="WSX22" s="6"/>
      <c r="WTF22" s="6"/>
      <c r="WTN22" s="6"/>
      <c r="WTV22" s="6"/>
      <c r="WUD22" s="6"/>
      <c r="WUL22" s="6"/>
      <c r="WUT22" s="6"/>
      <c r="WVB22" s="6"/>
      <c r="WVJ22" s="6"/>
      <c r="WVR22" s="6"/>
      <c r="WVZ22" s="6"/>
      <c r="WWH22" s="6"/>
      <c r="WWP22" s="6"/>
      <c r="WWX22" s="6"/>
      <c r="WXF22" s="6"/>
      <c r="WXN22" s="6"/>
      <c r="WXV22" s="6"/>
      <c r="WYD22" s="6"/>
      <c r="WYL22" s="6"/>
      <c r="WYT22" s="6"/>
      <c r="WZB22" s="6"/>
      <c r="WZJ22" s="6"/>
      <c r="WZR22" s="6"/>
      <c r="WZZ22" s="6"/>
      <c r="XAH22" s="6"/>
      <c r="XAP22" s="6"/>
      <c r="XAX22" s="6"/>
      <c r="XBF22" s="6"/>
      <c r="XBN22" s="6"/>
      <c r="XBV22" s="6"/>
      <c r="XCD22" s="6"/>
      <c r="XCL22" s="6"/>
      <c r="XCT22" s="6"/>
      <c r="XDB22" s="6"/>
      <c r="XDJ22" s="6"/>
      <c r="XDR22" s="6"/>
      <c r="XDZ22" s="6"/>
      <c r="XEH22" s="6"/>
    </row>
    <row r="23" spans="1:1022 1030:2046 2054:3070 3078:4094 4102:5118 5126:6142 6150:7166 7174:8190 8198:9214 9222:10234 10242:11258 11266:12282 12290:13306 13314:14330 14338:15354 15362:16362" ht="12" customHeight="1">
      <c r="A23" s="6" t="s">
        <v>93</v>
      </c>
      <c r="P23" s="6"/>
      <c r="R23" s="1"/>
      <c r="S23" s="1"/>
      <c r="Y23" s="190"/>
      <c r="AD23" s="6"/>
      <c r="AL23" s="6"/>
      <c r="AT23" s="6"/>
      <c r="BB23" s="6"/>
      <c r="BJ23" s="6"/>
      <c r="BR23" s="6"/>
      <c r="BZ23" s="6"/>
      <c r="CH23" s="6"/>
      <c r="CP23" s="6"/>
      <c r="CX23" s="6"/>
      <c r="DF23" s="6"/>
      <c r="DN23" s="6"/>
      <c r="DV23" s="6"/>
      <c r="ED23" s="6"/>
      <c r="EL23" s="6"/>
      <c r="ET23" s="6"/>
      <c r="FB23" s="6"/>
      <c r="FJ23" s="6"/>
      <c r="FR23" s="6"/>
      <c r="FZ23" s="6"/>
      <c r="GH23" s="6"/>
      <c r="GP23" s="6"/>
      <c r="GX23" s="6"/>
      <c r="HF23" s="6"/>
      <c r="HN23" s="6"/>
      <c r="HV23" s="6"/>
      <c r="ID23" s="6"/>
      <c r="IL23" s="6"/>
      <c r="IT23" s="6"/>
      <c r="JB23" s="6"/>
      <c r="JJ23" s="6"/>
      <c r="JR23" s="6"/>
      <c r="JZ23" s="6"/>
      <c r="KH23" s="6"/>
      <c r="KP23" s="6"/>
      <c r="KX23" s="6"/>
      <c r="LF23" s="6"/>
      <c r="LN23" s="6"/>
      <c r="LV23" s="6"/>
      <c r="MD23" s="6"/>
      <c r="ML23" s="6"/>
      <c r="MT23" s="6"/>
      <c r="NB23" s="6"/>
      <c r="NJ23" s="6"/>
      <c r="NR23" s="6"/>
      <c r="NZ23" s="6"/>
      <c r="OH23" s="6"/>
      <c r="OP23" s="6"/>
      <c r="OX23" s="6"/>
      <c r="PF23" s="6"/>
      <c r="PN23" s="6"/>
      <c r="PV23" s="6"/>
      <c r="QD23" s="6"/>
      <c r="QL23" s="6"/>
      <c r="QT23" s="6"/>
      <c r="RB23" s="6"/>
      <c r="RJ23" s="6"/>
      <c r="RR23" s="6"/>
      <c r="RZ23" s="6"/>
      <c r="SH23" s="6"/>
      <c r="SP23" s="6"/>
      <c r="SX23" s="6"/>
      <c r="TF23" s="6"/>
      <c r="TN23" s="6"/>
      <c r="TV23" s="6"/>
      <c r="UD23" s="6"/>
      <c r="UL23" s="6"/>
      <c r="UT23" s="6"/>
      <c r="VB23" s="6"/>
      <c r="VJ23" s="6"/>
      <c r="VR23" s="6"/>
      <c r="VZ23" s="6"/>
      <c r="WH23" s="6"/>
      <c r="WP23" s="6"/>
      <c r="WX23" s="6"/>
      <c r="XF23" s="6"/>
      <c r="XN23" s="6"/>
      <c r="XV23" s="6"/>
      <c r="YD23" s="6"/>
      <c r="YL23" s="6"/>
      <c r="YT23" s="6"/>
      <c r="ZB23" s="6"/>
      <c r="ZJ23" s="6"/>
      <c r="ZR23" s="6"/>
      <c r="ZZ23" s="6"/>
      <c r="AAH23" s="6"/>
      <c r="AAP23" s="6"/>
      <c r="AAX23" s="6"/>
      <c r="ABF23" s="6"/>
      <c r="ABN23" s="6"/>
      <c r="ABV23" s="6"/>
      <c r="ACD23" s="6"/>
      <c r="ACL23" s="6"/>
      <c r="ACT23" s="6"/>
      <c r="ADB23" s="6"/>
      <c r="ADJ23" s="6"/>
      <c r="ADR23" s="6"/>
      <c r="ADZ23" s="6"/>
      <c r="AEH23" s="6"/>
      <c r="AEP23" s="6"/>
      <c r="AEX23" s="6"/>
      <c r="AFF23" s="6"/>
      <c r="AFN23" s="6"/>
      <c r="AFV23" s="6"/>
      <c r="AGD23" s="6"/>
      <c r="AGL23" s="6"/>
      <c r="AGT23" s="6"/>
      <c r="AHB23" s="6"/>
      <c r="AHJ23" s="6"/>
      <c r="AHR23" s="6"/>
      <c r="AHZ23" s="6"/>
      <c r="AIH23" s="6"/>
      <c r="AIP23" s="6"/>
      <c r="AIX23" s="6"/>
      <c r="AJF23" s="6"/>
      <c r="AJN23" s="6"/>
      <c r="AJV23" s="6"/>
      <c r="AKD23" s="6"/>
      <c r="AKL23" s="6"/>
      <c r="AKT23" s="6"/>
      <c r="ALB23" s="6"/>
      <c r="ALJ23" s="6"/>
      <c r="ALR23" s="6"/>
      <c r="ALZ23" s="6"/>
      <c r="AMH23" s="6"/>
      <c r="AMP23" s="6"/>
      <c r="AMX23" s="6"/>
      <c r="ANF23" s="6"/>
      <c r="ANN23" s="6"/>
      <c r="ANV23" s="6"/>
      <c r="AOD23" s="6"/>
      <c r="AOL23" s="6"/>
      <c r="AOT23" s="6"/>
      <c r="APB23" s="6"/>
      <c r="APJ23" s="6"/>
      <c r="APR23" s="6"/>
      <c r="APZ23" s="6"/>
      <c r="AQH23" s="6"/>
      <c r="AQP23" s="6"/>
      <c r="AQX23" s="6"/>
      <c r="ARF23" s="6"/>
      <c r="ARN23" s="6"/>
      <c r="ARV23" s="6"/>
      <c r="ASD23" s="6"/>
      <c r="ASL23" s="6"/>
      <c r="AST23" s="6"/>
      <c r="ATB23" s="6"/>
      <c r="ATJ23" s="6"/>
      <c r="ATR23" s="6"/>
      <c r="ATZ23" s="6"/>
      <c r="AUH23" s="6"/>
      <c r="AUP23" s="6"/>
      <c r="AUX23" s="6"/>
      <c r="AVF23" s="6"/>
      <c r="AVN23" s="6"/>
      <c r="AVV23" s="6"/>
      <c r="AWD23" s="6"/>
      <c r="AWL23" s="6"/>
      <c r="AWT23" s="6"/>
      <c r="AXB23" s="6"/>
      <c r="AXJ23" s="6"/>
      <c r="AXR23" s="6"/>
      <c r="AXZ23" s="6"/>
      <c r="AYH23" s="6"/>
      <c r="AYP23" s="6"/>
      <c r="AYX23" s="6"/>
      <c r="AZF23" s="6"/>
      <c r="AZN23" s="6"/>
      <c r="AZV23" s="6"/>
      <c r="BAD23" s="6"/>
      <c r="BAL23" s="6"/>
      <c r="BAT23" s="6"/>
      <c r="BBB23" s="6"/>
      <c r="BBJ23" s="6"/>
      <c r="BBR23" s="6"/>
      <c r="BBZ23" s="6"/>
      <c r="BCH23" s="6"/>
      <c r="BCP23" s="6"/>
      <c r="BCX23" s="6"/>
      <c r="BDF23" s="6"/>
      <c r="BDN23" s="6"/>
      <c r="BDV23" s="6"/>
      <c r="BED23" s="6"/>
      <c r="BEL23" s="6"/>
      <c r="BET23" s="6"/>
      <c r="BFB23" s="6"/>
      <c r="BFJ23" s="6"/>
      <c r="BFR23" s="6"/>
      <c r="BFZ23" s="6"/>
      <c r="BGH23" s="6"/>
      <c r="BGP23" s="6"/>
      <c r="BGX23" s="6"/>
      <c r="BHF23" s="6"/>
      <c r="BHN23" s="6"/>
      <c r="BHV23" s="6"/>
      <c r="BID23" s="6"/>
      <c r="BIL23" s="6"/>
      <c r="BIT23" s="6"/>
      <c r="BJB23" s="6"/>
      <c r="BJJ23" s="6"/>
      <c r="BJR23" s="6"/>
      <c r="BJZ23" s="6"/>
      <c r="BKH23" s="6"/>
      <c r="BKP23" s="6"/>
      <c r="BKX23" s="6"/>
      <c r="BLF23" s="6"/>
      <c r="BLN23" s="6"/>
      <c r="BLV23" s="6"/>
      <c r="BMD23" s="6"/>
      <c r="BML23" s="6"/>
      <c r="BMT23" s="6"/>
      <c r="BNB23" s="6"/>
      <c r="BNJ23" s="6"/>
      <c r="BNR23" s="6"/>
      <c r="BNZ23" s="6"/>
      <c r="BOH23" s="6"/>
      <c r="BOP23" s="6"/>
      <c r="BOX23" s="6"/>
      <c r="BPF23" s="6"/>
      <c r="BPN23" s="6"/>
      <c r="BPV23" s="6"/>
      <c r="BQD23" s="6"/>
      <c r="BQL23" s="6"/>
      <c r="BQT23" s="6"/>
      <c r="BRB23" s="6"/>
      <c r="BRJ23" s="6"/>
      <c r="BRR23" s="6"/>
      <c r="BRZ23" s="6"/>
      <c r="BSH23" s="6"/>
      <c r="BSP23" s="6"/>
      <c r="BSX23" s="6"/>
      <c r="BTF23" s="6"/>
      <c r="BTN23" s="6"/>
      <c r="BTV23" s="6"/>
      <c r="BUD23" s="6"/>
      <c r="BUL23" s="6"/>
      <c r="BUT23" s="6"/>
      <c r="BVB23" s="6"/>
      <c r="BVJ23" s="6"/>
      <c r="BVR23" s="6"/>
      <c r="BVZ23" s="6"/>
      <c r="BWH23" s="6"/>
      <c r="BWP23" s="6"/>
      <c r="BWX23" s="6"/>
      <c r="BXF23" s="6"/>
      <c r="BXN23" s="6"/>
      <c r="BXV23" s="6"/>
      <c r="BYD23" s="6"/>
      <c r="BYL23" s="6"/>
      <c r="BYT23" s="6"/>
      <c r="BZB23" s="6"/>
      <c r="BZJ23" s="6"/>
      <c r="BZR23" s="6"/>
      <c r="BZZ23" s="6"/>
      <c r="CAH23" s="6"/>
      <c r="CAP23" s="6"/>
      <c r="CAX23" s="6"/>
      <c r="CBF23" s="6"/>
      <c r="CBN23" s="6"/>
      <c r="CBV23" s="6"/>
      <c r="CCD23" s="6"/>
      <c r="CCL23" s="6"/>
      <c r="CCT23" s="6"/>
      <c r="CDB23" s="6"/>
      <c r="CDJ23" s="6"/>
      <c r="CDR23" s="6"/>
      <c r="CDZ23" s="6"/>
      <c r="CEH23" s="6"/>
      <c r="CEP23" s="6"/>
      <c r="CEX23" s="6"/>
      <c r="CFF23" s="6"/>
      <c r="CFN23" s="6"/>
      <c r="CFV23" s="6"/>
      <c r="CGD23" s="6"/>
      <c r="CGL23" s="6"/>
      <c r="CGT23" s="6"/>
      <c r="CHB23" s="6"/>
      <c r="CHJ23" s="6"/>
      <c r="CHR23" s="6"/>
      <c r="CHZ23" s="6"/>
      <c r="CIH23" s="6"/>
      <c r="CIP23" s="6"/>
      <c r="CIX23" s="6"/>
      <c r="CJF23" s="6"/>
      <c r="CJN23" s="6"/>
      <c r="CJV23" s="6"/>
      <c r="CKD23" s="6"/>
      <c r="CKL23" s="6"/>
      <c r="CKT23" s="6"/>
      <c r="CLB23" s="6"/>
      <c r="CLJ23" s="6"/>
      <c r="CLR23" s="6"/>
      <c r="CLZ23" s="6"/>
      <c r="CMH23" s="6"/>
      <c r="CMP23" s="6"/>
      <c r="CMX23" s="6"/>
      <c r="CNF23" s="6"/>
      <c r="CNN23" s="6"/>
      <c r="CNV23" s="6"/>
      <c r="COD23" s="6"/>
      <c r="COL23" s="6"/>
      <c r="COT23" s="6"/>
      <c r="CPB23" s="6"/>
      <c r="CPJ23" s="6"/>
      <c r="CPR23" s="6"/>
      <c r="CPZ23" s="6"/>
      <c r="CQH23" s="6"/>
      <c r="CQP23" s="6"/>
      <c r="CQX23" s="6"/>
      <c r="CRF23" s="6"/>
      <c r="CRN23" s="6"/>
      <c r="CRV23" s="6"/>
      <c r="CSD23" s="6"/>
      <c r="CSL23" s="6"/>
      <c r="CST23" s="6"/>
      <c r="CTB23" s="6"/>
      <c r="CTJ23" s="6"/>
      <c r="CTR23" s="6"/>
      <c r="CTZ23" s="6"/>
      <c r="CUH23" s="6"/>
      <c r="CUP23" s="6"/>
      <c r="CUX23" s="6"/>
      <c r="CVF23" s="6"/>
      <c r="CVN23" s="6"/>
      <c r="CVV23" s="6"/>
      <c r="CWD23" s="6"/>
      <c r="CWL23" s="6"/>
      <c r="CWT23" s="6"/>
      <c r="CXB23" s="6"/>
      <c r="CXJ23" s="6"/>
      <c r="CXR23" s="6"/>
      <c r="CXZ23" s="6"/>
      <c r="CYH23" s="6"/>
      <c r="CYP23" s="6"/>
      <c r="CYX23" s="6"/>
      <c r="CZF23" s="6"/>
      <c r="CZN23" s="6"/>
      <c r="CZV23" s="6"/>
      <c r="DAD23" s="6"/>
      <c r="DAL23" s="6"/>
      <c r="DAT23" s="6"/>
      <c r="DBB23" s="6"/>
      <c r="DBJ23" s="6"/>
      <c r="DBR23" s="6"/>
      <c r="DBZ23" s="6"/>
      <c r="DCH23" s="6"/>
      <c r="DCP23" s="6"/>
      <c r="DCX23" s="6"/>
      <c r="DDF23" s="6"/>
      <c r="DDN23" s="6"/>
      <c r="DDV23" s="6"/>
      <c r="DED23" s="6"/>
      <c r="DEL23" s="6"/>
      <c r="DET23" s="6"/>
      <c r="DFB23" s="6"/>
      <c r="DFJ23" s="6"/>
      <c r="DFR23" s="6"/>
      <c r="DFZ23" s="6"/>
      <c r="DGH23" s="6"/>
      <c r="DGP23" s="6"/>
      <c r="DGX23" s="6"/>
      <c r="DHF23" s="6"/>
      <c r="DHN23" s="6"/>
      <c r="DHV23" s="6"/>
      <c r="DID23" s="6"/>
      <c r="DIL23" s="6"/>
      <c r="DIT23" s="6"/>
      <c r="DJB23" s="6"/>
      <c r="DJJ23" s="6"/>
      <c r="DJR23" s="6"/>
      <c r="DJZ23" s="6"/>
      <c r="DKH23" s="6"/>
      <c r="DKP23" s="6"/>
      <c r="DKX23" s="6"/>
      <c r="DLF23" s="6"/>
      <c r="DLN23" s="6"/>
      <c r="DLV23" s="6"/>
      <c r="DMD23" s="6"/>
      <c r="DML23" s="6"/>
      <c r="DMT23" s="6"/>
      <c r="DNB23" s="6"/>
      <c r="DNJ23" s="6"/>
      <c r="DNR23" s="6"/>
      <c r="DNZ23" s="6"/>
      <c r="DOH23" s="6"/>
      <c r="DOP23" s="6"/>
      <c r="DOX23" s="6"/>
      <c r="DPF23" s="6"/>
      <c r="DPN23" s="6"/>
      <c r="DPV23" s="6"/>
      <c r="DQD23" s="6"/>
      <c r="DQL23" s="6"/>
      <c r="DQT23" s="6"/>
      <c r="DRB23" s="6"/>
      <c r="DRJ23" s="6"/>
      <c r="DRR23" s="6"/>
      <c r="DRZ23" s="6"/>
      <c r="DSH23" s="6"/>
      <c r="DSP23" s="6"/>
      <c r="DSX23" s="6"/>
      <c r="DTF23" s="6"/>
      <c r="DTN23" s="6"/>
      <c r="DTV23" s="6"/>
      <c r="DUD23" s="6"/>
      <c r="DUL23" s="6"/>
      <c r="DUT23" s="6"/>
      <c r="DVB23" s="6"/>
      <c r="DVJ23" s="6"/>
      <c r="DVR23" s="6"/>
      <c r="DVZ23" s="6"/>
      <c r="DWH23" s="6"/>
      <c r="DWP23" s="6"/>
      <c r="DWX23" s="6"/>
      <c r="DXF23" s="6"/>
      <c r="DXN23" s="6"/>
      <c r="DXV23" s="6"/>
      <c r="DYD23" s="6"/>
      <c r="DYL23" s="6"/>
      <c r="DYT23" s="6"/>
      <c r="DZB23" s="6"/>
      <c r="DZJ23" s="6"/>
      <c r="DZR23" s="6"/>
      <c r="DZZ23" s="6"/>
      <c r="EAH23" s="6"/>
      <c r="EAP23" s="6"/>
      <c r="EAX23" s="6"/>
      <c r="EBF23" s="6"/>
      <c r="EBN23" s="6"/>
      <c r="EBV23" s="6"/>
      <c r="ECD23" s="6"/>
      <c r="ECL23" s="6"/>
      <c r="ECT23" s="6"/>
      <c r="EDB23" s="6"/>
      <c r="EDJ23" s="6"/>
      <c r="EDR23" s="6"/>
      <c r="EDZ23" s="6"/>
      <c r="EEH23" s="6"/>
      <c r="EEP23" s="6"/>
      <c r="EEX23" s="6"/>
      <c r="EFF23" s="6"/>
      <c r="EFN23" s="6"/>
      <c r="EFV23" s="6"/>
      <c r="EGD23" s="6"/>
      <c r="EGL23" s="6"/>
      <c r="EGT23" s="6"/>
      <c r="EHB23" s="6"/>
      <c r="EHJ23" s="6"/>
      <c r="EHR23" s="6"/>
      <c r="EHZ23" s="6"/>
      <c r="EIH23" s="6"/>
      <c r="EIP23" s="6"/>
      <c r="EIX23" s="6"/>
      <c r="EJF23" s="6"/>
      <c r="EJN23" s="6"/>
      <c r="EJV23" s="6"/>
      <c r="EKD23" s="6"/>
      <c r="EKL23" s="6"/>
      <c r="EKT23" s="6"/>
      <c r="ELB23" s="6"/>
      <c r="ELJ23" s="6"/>
      <c r="ELR23" s="6"/>
      <c r="ELZ23" s="6"/>
      <c r="EMH23" s="6"/>
      <c r="EMP23" s="6"/>
      <c r="EMX23" s="6"/>
      <c r="ENF23" s="6"/>
      <c r="ENN23" s="6"/>
      <c r="ENV23" s="6"/>
      <c r="EOD23" s="6"/>
      <c r="EOL23" s="6"/>
      <c r="EOT23" s="6"/>
      <c r="EPB23" s="6"/>
      <c r="EPJ23" s="6"/>
      <c r="EPR23" s="6"/>
      <c r="EPZ23" s="6"/>
      <c r="EQH23" s="6"/>
      <c r="EQP23" s="6"/>
      <c r="EQX23" s="6"/>
      <c r="ERF23" s="6"/>
      <c r="ERN23" s="6"/>
      <c r="ERV23" s="6"/>
      <c r="ESD23" s="6"/>
      <c r="ESL23" s="6"/>
      <c r="EST23" s="6"/>
      <c r="ETB23" s="6"/>
      <c r="ETJ23" s="6"/>
      <c r="ETR23" s="6"/>
      <c r="ETZ23" s="6"/>
      <c r="EUH23" s="6"/>
      <c r="EUP23" s="6"/>
      <c r="EUX23" s="6"/>
      <c r="EVF23" s="6"/>
      <c r="EVN23" s="6"/>
      <c r="EVV23" s="6"/>
      <c r="EWD23" s="6"/>
      <c r="EWL23" s="6"/>
      <c r="EWT23" s="6"/>
      <c r="EXB23" s="6"/>
      <c r="EXJ23" s="6"/>
      <c r="EXR23" s="6"/>
      <c r="EXZ23" s="6"/>
      <c r="EYH23" s="6"/>
      <c r="EYP23" s="6"/>
      <c r="EYX23" s="6"/>
      <c r="EZF23" s="6"/>
      <c r="EZN23" s="6"/>
      <c r="EZV23" s="6"/>
      <c r="FAD23" s="6"/>
      <c r="FAL23" s="6"/>
      <c r="FAT23" s="6"/>
      <c r="FBB23" s="6"/>
      <c r="FBJ23" s="6"/>
      <c r="FBR23" s="6"/>
      <c r="FBZ23" s="6"/>
      <c r="FCH23" s="6"/>
      <c r="FCP23" s="6"/>
      <c r="FCX23" s="6"/>
      <c r="FDF23" s="6"/>
      <c r="FDN23" s="6"/>
      <c r="FDV23" s="6"/>
      <c r="FED23" s="6"/>
      <c r="FEL23" s="6"/>
      <c r="FET23" s="6"/>
      <c r="FFB23" s="6"/>
      <c r="FFJ23" s="6"/>
      <c r="FFR23" s="6"/>
      <c r="FFZ23" s="6"/>
      <c r="FGH23" s="6"/>
      <c r="FGP23" s="6"/>
      <c r="FGX23" s="6"/>
      <c r="FHF23" s="6"/>
      <c r="FHN23" s="6"/>
      <c r="FHV23" s="6"/>
      <c r="FID23" s="6"/>
      <c r="FIL23" s="6"/>
      <c r="FIT23" s="6"/>
      <c r="FJB23" s="6"/>
      <c r="FJJ23" s="6"/>
      <c r="FJR23" s="6"/>
      <c r="FJZ23" s="6"/>
      <c r="FKH23" s="6"/>
      <c r="FKP23" s="6"/>
      <c r="FKX23" s="6"/>
      <c r="FLF23" s="6"/>
      <c r="FLN23" s="6"/>
      <c r="FLV23" s="6"/>
      <c r="FMD23" s="6"/>
      <c r="FML23" s="6"/>
      <c r="FMT23" s="6"/>
      <c r="FNB23" s="6"/>
      <c r="FNJ23" s="6"/>
      <c r="FNR23" s="6"/>
      <c r="FNZ23" s="6"/>
      <c r="FOH23" s="6"/>
      <c r="FOP23" s="6"/>
      <c r="FOX23" s="6"/>
      <c r="FPF23" s="6"/>
      <c r="FPN23" s="6"/>
      <c r="FPV23" s="6"/>
      <c r="FQD23" s="6"/>
      <c r="FQL23" s="6"/>
      <c r="FQT23" s="6"/>
      <c r="FRB23" s="6"/>
      <c r="FRJ23" s="6"/>
      <c r="FRR23" s="6"/>
      <c r="FRZ23" s="6"/>
      <c r="FSH23" s="6"/>
      <c r="FSP23" s="6"/>
      <c r="FSX23" s="6"/>
      <c r="FTF23" s="6"/>
      <c r="FTN23" s="6"/>
      <c r="FTV23" s="6"/>
      <c r="FUD23" s="6"/>
      <c r="FUL23" s="6"/>
      <c r="FUT23" s="6"/>
      <c r="FVB23" s="6"/>
      <c r="FVJ23" s="6"/>
      <c r="FVR23" s="6"/>
      <c r="FVZ23" s="6"/>
      <c r="FWH23" s="6"/>
      <c r="FWP23" s="6"/>
      <c r="FWX23" s="6"/>
      <c r="FXF23" s="6"/>
      <c r="FXN23" s="6"/>
      <c r="FXV23" s="6"/>
      <c r="FYD23" s="6"/>
      <c r="FYL23" s="6"/>
      <c r="FYT23" s="6"/>
      <c r="FZB23" s="6"/>
      <c r="FZJ23" s="6"/>
      <c r="FZR23" s="6"/>
      <c r="FZZ23" s="6"/>
      <c r="GAH23" s="6"/>
      <c r="GAP23" s="6"/>
      <c r="GAX23" s="6"/>
      <c r="GBF23" s="6"/>
      <c r="GBN23" s="6"/>
      <c r="GBV23" s="6"/>
      <c r="GCD23" s="6"/>
      <c r="GCL23" s="6"/>
      <c r="GCT23" s="6"/>
      <c r="GDB23" s="6"/>
      <c r="GDJ23" s="6"/>
      <c r="GDR23" s="6"/>
      <c r="GDZ23" s="6"/>
      <c r="GEH23" s="6"/>
      <c r="GEP23" s="6"/>
      <c r="GEX23" s="6"/>
      <c r="GFF23" s="6"/>
      <c r="GFN23" s="6"/>
      <c r="GFV23" s="6"/>
      <c r="GGD23" s="6"/>
      <c r="GGL23" s="6"/>
      <c r="GGT23" s="6"/>
      <c r="GHB23" s="6"/>
      <c r="GHJ23" s="6"/>
      <c r="GHR23" s="6"/>
      <c r="GHZ23" s="6"/>
      <c r="GIH23" s="6"/>
      <c r="GIP23" s="6"/>
      <c r="GIX23" s="6"/>
      <c r="GJF23" s="6"/>
      <c r="GJN23" s="6"/>
      <c r="GJV23" s="6"/>
      <c r="GKD23" s="6"/>
      <c r="GKL23" s="6"/>
      <c r="GKT23" s="6"/>
      <c r="GLB23" s="6"/>
      <c r="GLJ23" s="6"/>
      <c r="GLR23" s="6"/>
      <c r="GLZ23" s="6"/>
      <c r="GMH23" s="6"/>
      <c r="GMP23" s="6"/>
      <c r="GMX23" s="6"/>
      <c r="GNF23" s="6"/>
      <c r="GNN23" s="6"/>
      <c r="GNV23" s="6"/>
      <c r="GOD23" s="6"/>
      <c r="GOL23" s="6"/>
      <c r="GOT23" s="6"/>
      <c r="GPB23" s="6"/>
      <c r="GPJ23" s="6"/>
      <c r="GPR23" s="6"/>
      <c r="GPZ23" s="6"/>
      <c r="GQH23" s="6"/>
      <c r="GQP23" s="6"/>
      <c r="GQX23" s="6"/>
      <c r="GRF23" s="6"/>
      <c r="GRN23" s="6"/>
      <c r="GRV23" s="6"/>
      <c r="GSD23" s="6"/>
      <c r="GSL23" s="6"/>
      <c r="GST23" s="6"/>
      <c r="GTB23" s="6"/>
      <c r="GTJ23" s="6"/>
      <c r="GTR23" s="6"/>
      <c r="GTZ23" s="6"/>
      <c r="GUH23" s="6"/>
      <c r="GUP23" s="6"/>
      <c r="GUX23" s="6"/>
      <c r="GVF23" s="6"/>
      <c r="GVN23" s="6"/>
      <c r="GVV23" s="6"/>
      <c r="GWD23" s="6"/>
      <c r="GWL23" s="6"/>
      <c r="GWT23" s="6"/>
      <c r="GXB23" s="6"/>
      <c r="GXJ23" s="6"/>
      <c r="GXR23" s="6"/>
      <c r="GXZ23" s="6"/>
      <c r="GYH23" s="6"/>
      <c r="GYP23" s="6"/>
      <c r="GYX23" s="6"/>
      <c r="GZF23" s="6"/>
      <c r="GZN23" s="6"/>
      <c r="GZV23" s="6"/>
      <c r="HAD23" s="6"/>
      <c r="HAL23" s="6"/>
      <c r="HAT23" s="6"/>
      <c r="HBB23" s="6"/>
      <c r="HBJ23" s="6"/>
      <c r="HBR23" s="6"/>
      <c r="HBZ23" s="6"/>
      <c r="HCH23" s="6"/>
      <c r="HCP23" s="6"/>
      <c r="HCX23" s="6"/>
      <c r="HDF23" s="6"/>
      <c r="HDN23" s="6"/>
      <c r="HDV23" s="6"/>
      <c r="HED23" s="6"/>
      <c r="HEL23" s="6"/>
      <c r="HET23" s="6"/>
      <c r="HFB23" s="6"/>
      <c r="HFJ23" s="6"/>
      <c r="HFR23" s="6"/>
      <c r="HFZ23" s="6"/>
      <c r="HGH23" s="6"/>
      <c r="HGP23" s="6"/>
      <c r="HGX23" s="6"/>
      <c r="HHF23" s="6"/>
      <c r="HHN23" s="6"/>
      <c r="HHV23" s="6"/>
      <c r="HID23" s="6"/>
      <c r="HIL23" s="6"/>
      <c r="HIT23" s="6"/>
      <c r="HJB23" s="6"/>
      <c r="HJJ23" s="6"/>
      <c r="HJR23" s="6"/>
      <c r="HJZ23" s="6"/>
      <c r="HKH23" s="6"/>
      <c r="HKP23" s="6"/>
      <c r="HKX23" s="6"/>
      <c r="HLF23" s="6"/>
      <c r="HLN23" s="6"/>
      <c r="HLV23" s="6"/>
      <c r="HMD23" s="6"/>
      <c r="HML23" s="6"/>
      <c r="HMT23" s="6"/>
      <c r="HNB23" s="6"/>
      <c r="HNJ23" s="6"/>
      <c r="HNR23" s="6"/>
      <c r="HNZ23" s="6"/>
      <c r="HOH23" s="6"/>
      <c r="HOP23" s="6"/>
      <c r="HOX23" s="6"/>
      <c r="HPF23" s="6"/>
      <c r="HPN23" s="6"/>
      <c r="HPV23" s="6"/>
      <c r="HQD23" s="6"/>
      <c r="HQL23" s="6"/>
      <c r="HQT23" s="6"/>
      <c r="HRB23" s="6"/>
      <c r="HRJ23" s="6"/>
      <c r="HRR23" s="6"/>
      <c r="HRZ23" s="6"/>
      <c r="HSH23" s="6"/>
      <c r="HSP23" s="6"/>
      <c r="HSX23" s="6"/>
      <c r="HTF23" s="6"/>
      <c r="HTN23" s="6"/>
      <c r="HTV23" s="6"/>
      <c r="HUD23" s="6"/>
      <c r="HUL23" s="6"/>
      <c r="HUT23" s="6"/>
      <c r="HVB23" s="6"/>
      <c r="HVJ23" s="6"/>
      <c r="HVR23" s="6"/>
      <c r="HVZ23" s="6"/>
      <c r="HWH23" s="6"/>
      <c r="HWP23" s="6"/>
      <c r="HWX23" s="6"/>
      <c r="HXF23" s="6"/>
      <c r="HXN23" s="6"/>
      <c r="HXV23" s="6"/>
      <c r="HYD23" s="6"/>
      <c r="HYL23" s="6"/>
      <c r="HYT23" s="6"/>
      <c r="HZB23" s="6"/>
      <c r="HZJ23" s="6"/>
      <c r="HZR23" s="6"/>
      <c r="HZZ23" s="6"/>
      <c r="IAH23" s="6"/>
      <c r="IAP23" s="6"/>
      <c r="IAX23" s="6"/>
      <c r="IBF23" s="6"/>
      <c r="IBN23" s="6"/>
      <c r="IBV23" s="6"/>
      <c r="ICD23" s="6"/>
      <c r="ICL23" s="6"/>
      <c r="ICT23" s="6"/>
      <c r="IDB23" s="6"/>
      <c r="IDJ23" s="6"/>
      <c r="IDR23" s="6"/>
      <c r="IDZ23" s="6"/>
      <c r="IEH23" s="6"/>
      <c r="IEP23" s="6"/>
      <c r="IEX23" s="6"/>
      <c r="IFF23" s="6"/>
      <c r="IFN23" s="6"/>
      <c r="IFV23" s="6"/>
      <c r="IGD23" s="6"/>
      <c r="IGL23" s="6"/>
      <c r="IGT23" s="6"/>
      <c r="IHB23" s="6"/>
      <c r="IHJ23" s="6"/>
      <c r="IHR23" s="6"/>
      <c r="IHZ23" s="6"/>
      <c r="IIH23" s="6"/>
      <c r="IIP23" s="6"/>
      <c r="IIX23" s="6"/>
      <c r="IJF23" s="6"/>
      <c r="IJN23" s="6"/>
      <c r="IJV23" s="6"/>
      <c r="IKD23" s="6"/>
      <c r="IKL23" s="6"/>
      <c r="IKT23" s="6"/>
      <c r="ILB23" s="6"/>
      <c r="ILJ23" s="6"/>
      <c r="ILR23" s="6"/>
      <c r="ILZ23" s="6"/>
      <c r="IMH23" s="6"/>
      <c r="IMP23" s="6"/>
      <c r="IMX23" s="6"/>
      <c r="INF23" s="6"/>
      <c r="INN23" s="6"/>
      <c r="INV23" s="6"/>
      <c r="IOD23" s="6"/>
      <c r="IOL23" s="6"/>
      <c r="IOT23" s="6"/>
      <c r="IPB23" s="6"/>
      <c r="IPJ23" s="6"/>
      <c r="IPR23" s="6"/>
      <c r="IPZ23" s="6"/>
      <c r="IQH23" s="6"/>
      <c r="IQP23" s="6"/>
      <c r="IQX23" s="6"/>
      <c r="IRF23" s="6"/>
      <c r="IRN23" s="6"/>
      <c r="IRV23" s="6"/>
      <c r="ISD23" s="6"/>
      <c r="ISL23" s="6"/>
      <c r="IST23" s="6"/>
      <c r="ITB23" s="6"/>
      <c r="ITJ23" s="6"/>
      <c r="ITR23" s="6"/>
      <c r="ITZ23" s="6"/>
      <c r="IUH23" s="6"/>
      <c r="IUP23" s="6"/>
      <c r="IUX23" s="6"/>
      <c r="IVF23" s="6"/>
      <c r="IVN23" s="6"/>
      <c r="IVV23" s="6"/>
      <c r="IWD23" s="6"/>
      <c r="IWL23" s="6"/>
      <c r="IWT23" s="6"/>
      <c r="IXB23" s="6"/>
      <c r="IXJ23" s="6"/>
      <c r="IXR23" s="6"/>
      <c r="IXZ23" s="6"/>
      <c r="IYH23" s="6"/>
      <c r="IYP23" s="6"/>
      <c r="IYX23" s="6"/>
      <c r="IZF23" s="6"/>
      <c r="IZN23" s="6"/>
      <c r="IZV23" s="6"/>
      <c r="JAD23" s="6"/>
      <c r="JAL23" s="6"/>
      <c r="JAT23" s="6"/>
      <c r="JBB23" s="6"/>
      <c r="JBJ23" s="6"/>
      <c r="JBR23" s="6"/>
      <c r="JBZ23" s="6"/>
      <c r="JCH23" s="6"/>
      <c r="JCP23" s="6"/>
      <c r="JCX23" s="6"/>
      <c r="JDF23" s="6"/>
      <c r="JDN23" s="6"/>
      <c r="JDV23" s="6"/>
      <c r="JED23" s="6"/>
      <c r="JEL23" s="6"/>
      <c r="JET23" s="6"/>
      <c r="JFB23" s="6"/>
      <c r="JFJ23" s="6"/>
      <c r="JFR23" s="6"/>
      <c r="JFZ23" s="6"/>
      <c r="JGH23" s="6"/>
      <c r="JGP23" s="6"/>
      <c r="JGX23" s="6"/>
      <c r="JHF23" s="6"/>
      <c r="JHN23" s="6"/>
      <c r="JHV23" s="6"/>
      <c r="JID23" s="6"/>
      <c r="JIL23" s="6"/>
      <c r="JIT23" s="6"/>
      <c r="JJB23" s="6"/>
      <c r="JJJ23" s="6"/>
      <c r="JJR23" s="6"/>
      <c r="JJZ23" s="6"/>
      <c r="JKH23" s="6"/>
      <c r="JKP23" s="6"/>
      <c r="JKX23" s="6"/>
      <c r="JLF23" s="6"/>
      <c r="JLN23" s="6"/>
      <c r="JLV23" s="6"/>
      <c r="JMD23" s="6"/>
      <c r="JML23" s="6"/>
      <c r="JMT23" s="6"/>
      <c r="JNB23" s="6"/>
      <c r="JNJ23" s="6"/>
      <c r="JNR23" s="6"/>
      <c r="JNZ23" s="6"/>
      <c r="JOH23" s="6"/>
      <c r="JOP23" s="6"/>
      <c r="JOX23" s="6"/>
      <c r="JPF23" s="6"/>
      <c r="JPN23" s="6"/>
      <c r="JPV23" s="6"/>
      <c r="JQD23" s="6"/>
      <c r="JQL23" s="6"/>
      <c r="JQT23" s="6"/>
      <c r="JRB23" s="6"/>
      <c r="JRJ23" s="6"/>
      <c r="JRR23" s="6"/>
      <c r="JRZ23" s="6"/>
      <c r="JSH23" s="6"/>
      <c r="JSP23" s="6"/>
      <c r="JSX23" s="6"/>
      <c r="JTF23" s="6"/>
      <c r="JTN23" s="6"/>
      <c r="JTV23" s="6"/>
      <c r="JUD23" s="6"/>
      <c r="JUL23" s="6"/>
      <c r="JUT23" s="6"/>
      <c r="JVB23" s="6"/>
      <c r="JVJ23" s="6"/>
      <c r="JVR23" s="6"/>
      <c r="JVZ23" s="6"/>
      <c r="JWH23" s="6"/>
      <c r="JWP23" s="6"/>
      <c r="JWX23" s="6"/>
      <c r="JXF23" s="6"/>
      <c r="JXN23" s="6"/>
      <c r="JXV23" s="6"/>
      <c r="JYD23" s="6"/>
      <c r="JYL23" s="6"/>
      <c r="JYT23" s="6"/>
      <c r="JZB23" s="6"/>
      <c r="JZJ23" s="6"/>
      <c r="JZR23" s="6"/>
      <c r="JZZ23" s="6"/>
      <c r="KAH23" s="6"/>
      <c r="KAP23" s="6"/>
      <c r="KAX23" s="6"/>
      <c r="KBF23" s="6"/>
      <c r="KBN23" s="6"/>
      <c r="KBV23" s="6"/>
      <c r="KCD23" s="6"/>
      <c r="KCL23" s="6"/>
      <c r="KCT23" s="6"/>
      <c r="KDB23" s="6"/>
      <c r="KDJ23" s="6"/>
      <c r="KDR23" s="6"/>
      <c r="KDZ23" s="6"/>
      <c r="KEH23" s="6"/>
      <c r="KEP23" s="6"/>
      <c r="KEX23" s="6"/>
      <c r="KFF23" s="6"/>
      <c r="KFN23" s="6"/>
      <c r="KFV23" s="6"/>
      <c r="KGD23" s="6"/>
      <c r="KGL23" s="6"/>
      <c r="KGT23" s="6"/>
      <c r="KHB23" s="6"/>
      <c r="KHJ23" s="6"/>
      <c r="KHR23" s="6"/>
      <c r="KHZ23" s="6"/>
      <c r="KIH23" s="6"/>
      <c r="KIP23" s="6"/>
      <c r="KIX23" s="6"/>
      <c r="KJF23" s="6"/>
      <c r="KJN23" s="6"/>
      <c r="KJV23" s="6"/>
      <c r="KKD23" s="6"/>
      <c r="KKL23" s="6"/>
      <c r="KKT23" s="6"/>
      <c r="KLB23" s="6"/>
      <c r="KLJ23" s="6"/>
      <c r="KLR23" s="6"/>
      <c r="KLZ23" s="6"/>
      <c r="KMH23" s="6"/>
      <c r="KMP23" s="6"/>
      <c r="KMX23" s="6"/>
      <c r="KNF23" s="6"/>
      <c r="KNN23" s="6"/>
      <c r="KNV23" s="6"/>
      <c r="KOD23" s="6"/>
      <c r="KOL23" s="6"/>
      <c r="KOT23" s="6"/>
      <c r="KPB23" s="6"/>
      <c r="KPJ23" s="6"/>
      <c r="KPR23" s="6"/>
      <c r="KPZ23" s="6"/>
      <c r="KQH23" s="6"/>
      <c r="KQP23" s="6"/>
      <c r="KQX23" s="6"/>
      <c r="KRF23" s="6"/>
      <c r="KRN23" s="6"/>
      <c r="KRV23" s="6"/>
      <c r="KSD23" s="6"/>
      <c r="KSL23" s="6"/>
      <c r="KST23" s="6"/>
      <c r="KTB23" s="6"/>
      <c r="KTJ23" s="6"/>
      <c r="KTR23" s="6"/>
      <c r="KTZ23" s="6"/>
      <c r="KUH23" s="6"/>
      <c r="KUP23" s="6"/>
      <c r="KUX23" s="6"/>
      <c r="KVF23" s="6"/>
      <c r="KVN23" s="6"/>
      <c r="KVV23" s="6"/>
      <c r="KWD23" s="6"/>
      <c r="KWL23" s="6"/>
      <c r="KWT23" s="6"/>
      <c r="KXB23" s="6"/>
      <c r="KXJ23" s="6"/>
      <c r="KXR23" s="6"/>
      <c r="KXZ23" s="6"/>
      <c r="KYH23" s="6"/>
      <c r="KYP23" s="6"/>
      <c r="KYX23" s="6"/>
      <c r="KZF23" s="6"/>
      <c r="KZN23" s="6"/>
      <c r="KZV23" s="6"/>
      <c r="LAD23" s="6"/>
      <c r="LAL23" s="6"/>
      <c r="LAT23" s="6"/>
      <c r="LBB23" s="6"/>
      <c r="LBJ23" s="6"/>
      <c r="LBR23" s="6"/>
      <c r="LBZ23" s="6"/>
      <c r="LCH23" s="6"/>
      <c r="LCP23" s="6"/>
      <c r="LCX23" s="6"/>
      <c r="LDF23" s="6"/>
      <c r="LDN23" s="6"/>
      <c r="LDV23" s="6"/>
      <c r="LED23" s="6"/>
      <c r="LEL23" s="6"/>
      <c r="LET23" s="6"/>
      <c r="LFB23" s="6"/>
      <c r="LFJ23" s="6"/>
      <c r="LFR23" s="6"/>
      <c r="LFZ23" s="6"/>
      <c r="LGH23" s="6"/>
      <c r="LGP23" s="6"/>
      <c r="LGX23" s="6"/>
      <c r="LHF23" s="6"/>
      <c r="LHN23" s="6"/>
      <c r="LHV23" s="6"/>
      <c r="LID23" s="6"/>
      <c r="LIL23" s="6"/>
      <c r="LIT23" s="6"/>
      <c r="LJB23" s="6"/>
      <c r="LJJ23" s="6"/>
      <c r="LJR23" s="6"/>
      <c r="LJZ23" s="6"/>
      <c r="LKH23" s="6"/>
      <c r="LKP23" s="6"/>
      <c r="LKX23" s="6"/>
      <c r="LLF23" s="6"/>
      <c r="LLN23" s="6"/>
      <c r="LLV23" s="6"/>
      <c r="LMD23" s="6"/>
      <c r="LML23" s="6"/>
      <c r="LMT23" s="6"/>
      <c r="LNB23" s="6"/>
      <c r="LNJ23" s="6"/>
      <c r="LNR23" s="6"/>
      <c r="LNZ23" s="6"/>
      <c r="LOH23" s="6"/>
      <c r="LOP23" s="6"/>
      <c r="LOX23" s="6"/>
      <c r="LPF23" s="6"/>
      <c r="LPN23" s="6"/>
      <c r="LPV23" s="6"/>
      <c r="LQD23" s="6"/>
      <c r="LQL23" s="6"/>
      <c r="LQT23" s="6"/>
      <c r="LRB23" s="6"/>
      <c r="LRJ23" s="6"/>
      <c r="LRR23" s="6"/>
      <c r="LRZ23" s="6"/>
      <c r="LSH23" s="6"/>
      <c r="LSP23" s="6"/>
      <c r="LSX23" s="6"/>
      <c r="LTF23" s="6"/>
      <c r="LTN23" s="6"/>
      <c r="LTV23" s="6"/>
      <c r="LUD23" s="6"/>
      <c r="LUL23" s="6"/>
      <c r="LUT23" s="6"/>
      <c r="LVB23" s="6"/>
      <c r="LVJ23" s="6"/>
      <c r="LVR23" s="6"/>
      <c r="LVZ23" s="6"/>
      <c r="LWH23" s="6"/>
      <c r="LWP23" s="6"/>
      <c r="LWX23" s="6"/>
      <c r="LXF23" s="6"/>
      <c r="LXN23" s="6"/>
      <c r="LXV23" s="6"/>
      <c r="LYD23" s="6"/>
      <c r="LYL23" s="6"/>
      <c r="LYT23" s="6"/>
      <c r="LZB23" s="6"/>
      <c r="LZJ23" s="6"/>
      <c r="LZR23" s="6"/>
      <c r="LZZ23" s="6"/>
      <c r="MAH23" s="6"/>
      <c r="MAP23" s="6"/>
      <c r="MAX23" s="6"/>
      <c r="MBF23" s="6"/>
      <c r="MBN23" s="6"/>
      <c r="MBV23" s="6"/>
      <c r="MCD23" s="6"/>
      <c r="MCL23" s="6"/>
      <c r="MCT23" s="6"/>
      <c r="MDB23" s="6"/>
      <c r="MDJ23" s="6"/>
      <c r="MDR23" s="6"/>
      <c r="MDZ23" s="6"/>
      <c r="MEH23" s="6"/>
      <c r="MEP23" s="6"/>
      <c r="MEX23" s="6"/>
      <c r="MFF23" s="6"/>
      <c r="MFN23" s="6"/>
      <c r="MFV23" s="6"/>
      <c r="MGD23" s="6"/>
      <c r="MGL23" s="6"/>
      <c r="MGT23" s="6"/>
      <c r="MHB23" s="6"/>
      <c r="MHJ23" s="6"/>
      <c r="MHR23" s="6"/>
      <c r="MHZ23" s="6"/>
      <c r="MIH23" s="6"/>
      <c r="MIP23" s="6"/>
      <c r="MIX23" s="6"/>
      <c r="MJF23" s="6"/>
      <c r="MJN23" s="6"/>
      <c r="MJV23" s="6"/>
      <c r="MKD23" s="6"/>
      <c r="MKL23" s="6"/>
      <c r="MKT23" s="6"/>
      <c r="MLB23" s="6"/>
      <c r="MLJ23" s="6"/>
      <c r="MLR23" s="6"/>
      <c r="MLZ23" s="6"/>
      <c r="MMH23" s="6"/>
      <c r="MMP23" s="6"/>
      <c r="MMX23" s="6"/>
      <c r="MNF23" s="6"/>
      <c r="MNN23" s="6"/>
      <c r="MNV23" s="6"/>
      <c r="MOD23" s="6"/>
      <c r="MOL23" s="6"/>
      <c r="MOT23" s="6"/>
      <c r="MPB23" s="6"/>
      <c r="MPJ23" s="6"/>
      <c r="MPR23" s="6"/>
      <c r="MPZ23" s="6"/>
      <c r="MQH23" s="6"/>
      <c r="MQP23" s="6"/>
      <c r="MQX23" s="6"/>
      <c r="MRF23" s="6"/>
      <c r="MRN23" s="6"/>
      <c r="MRV23" s="6"/>
      <c r="MSD23" s="6"/>
      <c r="MSL23" s="6"/>
      <c r="MST23" s="6"/>
      <c r="MTB23" s="6"/>
      <c r="MTJ23" s="6"/>
      <c r="MTR23" s="6"/>
      <c r="MTZ23" s="6"/>
      <c r="MUH23" s="6"/>
      <c r="MUP23" s="6"/>
      <c r="MUX23" s="6"/>
      <c r="MVF23" s="6"/>
      <c r="MVN23" s="6"/>
      <c r="MVV23" s="6"/>
      <c r="MWD23" s="6"/>
      <c r="MWL23" s="6"/>
      <c r="MWT23" s="6"/>
      <c r="MXB23" s="6"/>
      <c r="MXJ23" s="6"/>
      <c r="MXR23" s="6"/>
      <c r="MXZ23" s="6"/>
      <c r="MYH23" s="6"/>
      <c r="MYP23" s="6"/>
      <c r="MYX23" s="6"/>
      <c r="MZF23" s="6"/>
      <c r="MZN23" s="6"/>
      <c r="MZV23" s="6"/>
      <c r="NAD23" s="6"/>
      <c r="NAL23" s="6"/>
      <c r="NAT23" s="6"/>
      <c r="NBB23" s="6"/>
      <c r="NBJ23" s="6"/>
      <c r="NBV23" s="6"/>
      <c r="NCD23" s="6"/>
      <c r="NCL23" s="6"/>
      <c r="NCT23" s="6"/>
      <c r="NDB23" s="6"/>
      <c r="NDJ23" s="6"/>
      <c r="NDR23" s="6"/>
      <c r="NDZ23" s="6"/>
      <c r="NEH23" s="6"/>
      <c r="NEP23" s="6"/>
      <c r="NEX23" s="6"/>
      <c r="NFF23" s="6"/>
      <c r="NFN23" s="6"/>
      <c r="NFV23" s="6"/>
      <c r="NGD23" s="6"/>
      <c r="NGL23" s="6"/>
      <c r="NGT23" s="6"/>
      <c r="NHB23" s="6"/>
      <c r="NHJ23" s="6"/>
      <c r="NHR23" s="6"/>
      <c r="NHZ23" s="6"/>
      <c r="NIH23" s="6"/>
      <c r="NIP23" s="6"/>
      <c r="NIX23" s="6"/>
      <c r="NJF23" s="6"/>
      <c r="NJN23" s="6"/>
      <c r="NJV23" s="6"/>
      <c r="NKD23" s="6"/>
      <c r="NKL23" s="6"/>
      <c r="NKT23" s="6"/>
      <c r="NLB23" s="6"/>
      <c r="NLJ23" s="6"/>
      <c r="NLR23" s="6"/>
      <c r="NLZ23" s="6"/>
      <c r="NMH23" s="6"/>
      <c r="NMP23" s="6"/>
      <c r="NMX23" s="6"/>
      <c r="NNF23" s="6"/>
      <c r="NNN23" s="6"/>
      <c r="NNV23" s="6"/>
      <c r="NOD23" s="6"/>
      <c r="NOL23" s="6"/>
      <c r="NOT23" s="6"/>
      <c r="NPB23" s="6"/>
      <c r="NPJ23" s="6"/>
      <c r="NPR23" s="6"/>
      <c r="NPZ23" s="6"/>
      <c r="NQH23" s="6"/>
      <c r="NQP23" s="6"/>
      <c r="NQX23" s="6"/>
      <c r="NRF23" s="6"/>
      <c r="NRN23" s="6"/>
      <c r="NRV23" s="6"/>
      <c r="NSD23" s="6"/>
      <c r="NSL23" s="6"/>
      <c r="NST23" s="6"/>
      <c r="NTB23" s="6"/>
      <c r="NTJ23" s="6"/>
      <c r="NTR23" s="6"/>
      <c r="NTZ23" s="6"/>
      <c r="NUH23" s="6"/>
      <c r="NUP23" s="6"/>
      <c r="NUX23" s="6"/>
      <c r="NVF23" s="6"/>
      <c r="NVN23" s="6"/>
      <c r="NVV23" s="6"/>
      <c r="NWD23" s="6"/>
      <c r="NWL23" s="6"/>
      <c r="NWT23" s="6"/>
      <c r="NXB23" s="6"/>
      <c r="NXJ23" s="6"/>
      <c r="NXR23" s="6"/>
      <c r="NXZ23" s="6"/>
      <c r="NYH23" s="6"/>
      <c r="NYP23" s="6"/>
      <c r="NYX23" s="6"/>
      <c r="NZF23" s="6"/>
      <c r="NZN23" s="6"/>
      <c r="NZV23" s="6"/>
      <c r="OAD23" s="6"/>
      <c r="OAL23" s="6"/>
      <c r="OAT23" s="6"/>
      <c r="OBB23" s="6"/>
      <c r="OBJ23" s="6"/>
      <c r="OBR23" s="6"/>
      <c r="OBZ23" s="6"/>
      <c r="OCH23" s="6"/>
      <c r="OCP23" s="6"/>
      <c r="OCX23" s="6"/>
      <c r="ODF23" s="6"/>
      <c r="ODN23" s="6"/>
      <c r="ODV23" s="6"/>
      <c r="OED23" s="6"/>
      <c r="OEL23" s="6"/>
      <c r="OET23" s="6"/>
      <c r="OFB23" s="6"/>
      <c r="OFJ23" s="6"/>
      <c r="OFR23" s="6"/>
      <c r="OFZ23" s="6"/>
      <c r="OGH23" s="6"/>
      <c r="OGP23" s="6"/>
      <c r="OGX23" s="6"/>
      <c r="OHF23" s="6"/>
      <c r="OHN23" s="6"/>
      <c r="OHV23" s="6"/>
      <c r="OID23" s="6"/>
      <c r="OIL23" s="6"/>
      <c r="OIT23" s="6"/>
      <c r="OJB23" s="6"/>
      <c r="OJJ23" s="6"/>
      <c r="OJR23" s="6"/>
      <c r="OJZ23" s="6"/>
      <c r="OKH23" s="6"/>
      <c r="OKP23" s="6"/>
      <c r="OKX23" s="6"/>
      <c r="OLF23" s="6"/>
      <c r="OLN23" s="6"/>
      <c r="OLV23" s="6"/>
      <c r="OMD23" s="6"/>
      <c r="OML23" s="6"/>
      <c r="OMT23" s="6"/>
      <c r="ONB23" s="6"/>
      <c r="ONJ23" s="6"/>
      <c r="ONR23" s="6"/>
      <c r="ONZ23" s="6"/>
      <c r="OOH23" s="6"/>
      <c r="OOP23" s="6"/>
      <c r="OOX23" s="6"/>
      <c r="OPF23" s="6"/>
      <c r="OPN23" s="6"/>
      <c r="OPV23" s="6"/>
      <c r="OQD23" s="6"/>
      <c r="OQL23" s="6"/>
      <c r="OQT23" s="6"/>
      <c r="ORB23" s="6"/>
      <c r="ORJ23" s="6"/>
      <c r="ORR23" s="6"/>
      <c r="ORZ23" s="6"/>
      <c r="OSH23" s="6"/>
      <c r="OSP23" s="6"/>
      <c r="OSX23" s="6"/>
      <c r="OTF23" s="6"/>
      <c r="OTN23" s="6"/>
      <c r="OTV23" s="6"/>
      <c r="OUD23" s="6"/>
      <c r="OUL23" s="6"/>
      <c r="OUT23" s="6"/>
      <c r="OVB23" s="6"/>
      <c r="OVJ23" s="6"/>
      <c r="OVR23" s="6"/>
      <c r="OVZ23" s="6"/>
      <c r="OWH23" s="6"/>
      <c r="OWP23" s="6"/>
      <c r="OWX23" s="6"/>
      <c r="OXF23" s="6"/>
      <c r="OXN23" s="6"/>
      <c r="OXV23" s="6"/>
      <c r="OYD23" s="6"/>
      <c r="OYL23" s="6"/>
      <c r="OYT23" s="6"/>
      <c r="OZB23" s="6"/>
      <c r="OZJ23" s="6"/>
      <c r="OZR23" s="6"/>
      <c r="OZZ23" s="6"/>
      <c r="PAH23" s="6"/>
      <c r="PAP23" s="6"/>
      <c r="PAX23" s="6"/>
      <c r="PBF23" s="6"/>
      <c r="PBN23" s="6"/>
      <c r="PBV23" s="6"/>
      <c r="PCD23" s="6"/>
      <c r="PCL23" s="6"/>
      <c r="PCT23" s="6"/>
      <c r="PDB23" s="6"/>
      <c r="PDJ23" s="6"/>
      <c r="PDR23" s="6"/>
      <c r="PDZ23" s="6"/>
      <c r="PEH23" s="6"/>
      <c r="PEP23" s="6"/>
      <c r="PEX23" s="6"/>
      <c r="PFF23" s="6"/>
      <c r="PFN23" s="6"/>
      <c r="PFV23" s="6"/>
      <c r="PGD23" s="6"/>
      <c r="PGL23" s="6"/>
      <c r="PGT23" s="6"/>
      <c r="PHB23" s="6"/>
      <c r="PHJ23" s="6"/>
      <c r="PHR23" s="6"/>
      <c r="PHZ23" s="6"/>
      <c r="PIH23" s="6"/>
      <c r="PIP23" s="6"/>
      <c r="PIX23" s="6"/>
      <c r="PJF23" s="6"/>
      <c r="PJN23" s="6"/>
      <c r="PJV23" s="6"/>
      <c r="PKD23" s="6"/>
      <c r="PKL23" s="6"/>
      <c r="PKT23" s="6"/>
      <c r="PLB23" s="6"/>
      <c r="PLJ23" s="6"/>
      <c r="PLR23" s="6"/>
      <c r="PLZ23" s="6"/>
      <c r="PMH23" s="6"/>
      <c r="PMP23" s="6"/>
      <c r="PMX23" s="6"/>
      <c r="PNF23" s="6"/>
      <c r="PNN23" s="6"/>
      <c r="PNV23" s="6"/>
      <c r="POD23" s="6"/>
      <c r="POL23" s="6"/>
      <c r="POT23" s="6"/>
      <c r="PPB23" s="6"/>
      <c r="PPJ23" s="6"/>
      <c r="PPR23" s="6"/>
      <c r="PPZ23" s="6"/>
      <c r="PQH23" s="6"/>
      <c r="PQP23" s="6"/>
      <c r="PQX23" s="6"/>
      <c r="PRF23" s="6"/>
      <c r="PRN23" s="6"/>
      <c r="PRV23" s="6"/>
      <c r="PSD23" s="6"/>
      <c r="PSL23" s="6"/>
      <c r="PST23" s="6"/>
      <c r="PTB23" s="6"/>
      <c r="PTJ23" s="6"/>
      <c r="PTR23" s="6"/>
      <c r="PTZ23" s="6"/>
      <c r="PUH23" s="6"/>
      <c r="PUP23" s="6"/>
      <c r="PUX23" s="6"/>
      <c r="PVF23" s="6"/>
      <c r="PVN23" s="6"/>
      <c r="PVV23" s="6"/>
      <c r="PWD23" s="6"/>
      <c r="PWL23" s="6"/>
      <c r="PWT23" s="6"/>
      <c r="PXB23" s="6"/>
      <c r="PXJ23" s="6"/>
      <c r="PXR23" s="6"/>
      <c r="PXZ23" s="6"/>
      <c r="PYH23" s="6"/>
      <c r="PYP23" s="6"/>
      <c r="PYX23" s="6"/>
      <c r="PZF23" s="6"/>
      <c r="PZN23" s="6"/>
      <c r="PZV23" s="6"/>
      <c r="QAD23" s="6"/>
      <c r="QAL23" s="6"/>
      <c r="QAT23" s="6"/>
      <c r="QBB23" s="6"/>
      <c r="QBJ23" s="6"/>
      <c r="QBR23" s="6"/>
      <c r="QBZ23" s="6"/>
      <c r="QCH23" s="6"/>
      <c r="QCP23" s="6"/>
      <c r="QCX23" s="6"/>
      <c r="QDF23" s="6"/>
      <c r="QDN23" s="6"/>
      <c r="QDV23" s="6"/>
      <c r="QED23" s="6"/>
      <c r="QEL23" s="6"/>
      <c r="QET23" s="6"/>
      <c r="QFB23" s="6"/>
      <c r="QFJ23" s="6"/>
      <c r="QFR23" s="6"/>
      <c r="QFZ23" s="6"/>
      <c r="QGH23" s="6"/>
      <c r="QGP23" s="6"/>
      <c r="QGX23" s="6"/>
      <c r="QHF23" s="6"/>
      <c r="QHN23" s="6"/>
      <c r="QHV23" s="6"/>
      <c r="QID23" s="6"/>
      <c r="QIL23" s="6"/>
      <c r="QIT23" s="6"/>
      <c r="QJB23" s="6"/>
      <c r="QJJ23" s="6"/>
      <c r="QJR23" s="6"/>
      <c r="QJZ23" s="6"/>
      <c r="QKH23" s="6"/>
      <c r="QKP23" s="6"/>
      <c r="QKX23" s="6"/>
      <c r="QLF23" s="6"/>
      <c r="QLN23" s="6"/>
      <c r="QLV23" s="6"/>
      <c r="QMD23" s="6"/>
      <c r="QML23" s="6"/>
      <c r="QMT23" s="6"/>
      <c r="QNB23" s="6"/>
      <c r="QNJ23" s="6"/>
      <c r="QNR23" s="6"/>
      <c r="QNZ23" s="6"/>
      <c r="QOH23" s="6"/>
      <c r="QOP23" s="6"/>
      <c r="QOX23" s="6"/>
      <c r="QPF23" s="6"/>
      <c r="QPN23" s="6"/>
      <c r="QPV23" s="6"/>
      <c r="QQD23" s="6"/>
      <c r="QQL23" s="6"/>
      <c r="QQT23" s="6"/>
      <c r="QRB23" s="6"/>
      <c r="QRJ23" s="6"/>
      <c r="QRR23" s="6"/>
      <c r="QRZ23" s="6"/>
      <c r="QSH23" s="6"/>
      <c r="QSP23" s="6"/>
      <c r="QSX23" s="6"/>
      <c r="QTF23" s="6"/>
      <c r="QTN23" s="6"/>
      <c r="QTV23" s="6"/>
      <c r="QUD23" s="6"/>
      <c r="QUL23" s="6"/>
      <c r="QUT23" s="6"/>
      <c r="QVB23" s="6"/>
      <c r="QVJ23" s="6"/>
      <c r="QVR23" s="6"/>
      <c r="QVZ23" s="6"/>
      <c r="QWH23" s="6"/>
      <c r="QWP23" s="6"/>
      <c r="QWX23" s="6"/>
      <c r="QXF23" s="6"/>
      <c r="QXN23" s="6"/>
      <c r="QXV23" s="6"/>
      <c r="QYD23" s="6"/>
      <c r="QYL23" s="6"/>
      <c r="QYT23" s="6"/>
      <c r="QZB23" s="6"/>
      <c r="QZJ23" s="6"/>
      <c r="QZR23" s="6"/>
      <c r="QZZ23" s="6"/>
      <c r="RAH23" s="6"/>
      <c r="RAP23" s="6"/>
      <c r="RAX23" s="6"/>
      <c r="RBF23" s="6"/>
      <c r="RBN23" s="6"/>
      <c r="RBV23" s="6"/>
      <c r="RCD23" s="6"/>
      <c r="RCL23" s="6"/>
      <c r="RCT23" s="6"/>
      <c r="RDB23" s="6"/>
      <c r="RDJ23" s="6"/>
      <c r="RDR23" s="6"/>
      <c r="RDZ23" s="6"/>
      <c r="REH23" s="6"/>
      <c r="REP23" s="6"/>
      <c r="REX23" s="6"/>
      <c r="RFF23" s="6"/>
      <c r="RFN23" s="6"/>
      <c r="RFV23" s="6"/>
      <c r="RGD23" s="6"/>
      <c r="RGL23" s="6"/>
      <c r="RGT23" s="6"/>
      <c r="RHB23" s="6"/>
      <c r="RHJ23" s="6"/>
      <c r="RHR23" s="6"/>
      <c r="RHZ23" s="6"/>
      <c r="RIH23" s="6"/>
      <c r="RIP23" s="6"/>
      <c r="RIX23" s="6"/>
      <c r="RJF23" s="6"/>
      <c r="RJN23" s="6"/>
      <c r="RJV23" s="6"/>
      <c r="RKD23" s="6"/>
      <c r="RKL23" s="6"/>
      <c r="RKT23" s="6"/>
      <c r="RLB23" s="6"/>
      <c r="RLJ23" s="6"/>
      <c r="RLR23" s="6"/>
      <c r="RLZ23" s="6"/>
      <c r="RMH23" s="6"/>
      <c r="RMP23" s="6"/>
      <c r="RMX23" s="6"/>
      <c r="RNF23" s="6"/>
      <c r="RNN23" s="6"/>
      <c r="RNV23" s="6"/>
      <c r="ROD23" s="6"/>
      <c r="ROL23" s="6"/>
      <c r="ROT23" s="6"/>
      <c r="RPB23" s="6"/>
      <c r="RPJ23" s="6"/>
      <c r="RPR23" s="6"/>
      <c r="RPZ23" s="6"/>
      <c r="RQH23" s="6"/>
      <c r="RQP23" s="6"/>
      <c r="RQX23" s="6"/>
      <c r="RRF23" s="6"/>
      <c r="RRN23" s="6"/>
      <c r="RRV23" s="6"/>
      <c r="RSD23" s="6"/>
      <c r="RSL23" s="6"/>
      <c r="RST23" s="6"/>
      <c r="RTB23" s="6"/>
      <c r="RTJ23" s="6"/>
      <c r="RTR23" s="6"/>
      <c r="RTZ23" s="6"/>
      <c r="RUH23" s="6"/>
      <c r="RUP23" s="6"/>
      <c r="RUX23" s="6"/>
      <c r="RVF23" s="6"/>
      <c r="RVN23" s="6"/>
      <c r="RVV23" s="6"/>
      <c r="RWD23" s="6"/>
      <c r="RWL23" s="6"/>
      <c r="RWT23" s="6"/>
      <c r="RXB23" s="6"/>
      <c r="RXJ23" s="6"/>
      <c r="RXR23" s="6"/>
      <c r="RXZ23" s="6"/>
      <c r="RYH23" s="6"/>
      <c r="RYP23" s="6"/>
      <c r="RYX23" s="6"/>
      <c r="RZF23" s="6"/>
      <c r="RZN23" s="6"/>
      <c r="RZV23" s="6"/>
      <c r="SAD23" s="6"/>
      <c r="SAL23" s="6"/>
      <c r="SAT23" s="6"/>
      <c r="SBB23" s="6"/>
      <c r="SBJ23" s="6"/>
      <c r="SBR23" s="6"/>
      <c r="SBZ23" s="6"/>
      <c r="SCH23" s="6"/>
      <c r="SCP23" s="6"/>
      <c r="SCX23" s="6"/>
      <c r="SDF23" s="6"/>
      <c r="SDN23" s="6"/>
      <c r="SDV23" s="6"/>
      <c r="SED23" s="6"/>
      <c r="SEL23" s="6"/>
      <c r="SET23" s="6"/>
      <c r="SFB23" s="6"/>
      <c r="SFJ23" s="6"/>
      <c r="SFR23" s="6"/>
      <c r="SFZ23" s="6"/>
      <c r="SGH23" s="6"/>
      <c r="SGP23" s="6"/>
      <c r="SGX23" s="6"/>
      <c r="SHF23" s="6"/>
      <c r="SHN23" s="6"/>
      <c r="SHV23" s="6"/>
      <c r="SID23" s="6"/>
      <c r="SIL23" s="6"/>
      <c r="SIT23" s="6"/>
      <c r="SJB23" s="6"/>
      <c r="SJJ23" s="6"/>
      <c r="SJR23" s="6"/>
      <c r="SJZ23" s="6"/>
      <c r="SKH23" s="6"/>
      <c r="SKP23" s="6"/>
      <c r="SKX23" s="6"/>
      <c r="SLF23" s="6"/>
      <c r="SLN23" s="6"/>
      <c r="SLV23" s="6"/>
      <c r="SMD23" s="6"/>
      <c r="SML23" s="6"/>
      <c r="SMT23" s="6"/>
      <c r="SNB23" s="6"/>
      <c r="SNJ23" s="6"/>
      <c r="SNR23" s="6"/>
      <c r="SNZ23" s="6"/>
      <c r="SOH23" s="6"/>
      <c r="SOP23" s="6"/>
      <c r="SOX23" s="6"/>
      <c r="SPF23" s="6"/>
      <c r="SPN23" s="6"/>
      <c r="SPV23" s="6"/>
      <c r="SQD23" s="6"/>
      <c r="SQL23" s="6"/>
      <c r="SQT23" s="6"/>
      <c r="SRB23" s="6"/>
      <c r="SRJ23" s="6"/>
      <c r="SRR23" s="6"/>
      <c r="SRZ23" s="6"/>
      <c r="SSH23" s="6"/>
      <c r="SSP23" s="6"/>
      <c r="SSX23" s="6"/>
      <c r="STF23" s="6"/>
      <c r="STN23" s="6"/>
      <c r="STV23" s="6"/>
      <c r="SUD23" s="6"/>
      <c r="SUL23" s="6"/>
      <c r="SUT23" s="6"/>
      <c r="SVB23" s="6"/>
      <c r="SVJ23" s="6"/>
      <c r="SVR23" s="6"/>
      <c r="SVZ23" s="6"/>
      <c r="SWH23" s="6"/>
      <c r="SWP23" s="6"/>
      <c r="SWX23" s="6"/>
      <c r="SXF23" s="6"/>
      <c r="SXN23" s="6"/>
      <c r="SXV23" s="6"/>
      <c r="SYD23" s="6"/>
      <c r="SYL23" s="6"/>
      <c r="SYT23" s="6"/>
      <c r="SZB23" s="6"/>
      <c r="SZJ23" s="6"/>
      <c r="SZR23" s="6"/>
      <c r="SZZ23" s="6"/>
      <c r="TAH23" s="6"/>
      <c r="TAP23" s="6"/>
      <c r="TAX23" s="6"/>
      <c r="TBF23" s="6"/>
      <c r="TBN23" s="6"/>
      <c r="TBV23" s="6"/>
      <c r="TCD23" s="6"/>
      <c r="TCL23" s="6"/>
      <c r="TCT23" s="6"/>
      <c r="TDB23" s="6"/>
      <c r="TDJ23" s="6"/>
      <c r="TDR23" s="6"/>
      <c r="TDZ23" s="6"/>
      <c r="TEH23" s="6"/>
      <c r="TEP23" s="6"/>
      <c r="TEX23" s="6"/>
      <c r="TFF23" s="6"/>
      <c r="TFN23" s="6"/>
      <c r="TFV23" s="6"/>
      <c r="TGD23" s="6"/>
      <c r="TGL23" s="6"/>
      <c r="TGT23" s="6"/>
      <c r="THB23" s="6"/>
      <c r="THJ23" s="6"/>
      <c r="THR23" s="6"/>
      <c r="THZ23" s="6"/>
      <c r="TIH23" s="6"/>
      <c r="TIP23" s="6"/>
      <c r="TIX23" s="6"/>
      <c r="TJF23" s="6"/>
      <c r="TJN23" s="6"/>
      <c r="TJV23" s="6"/>
      <c r="TKD23" s="6"/>
      <c r="TKL23" s="6"/>
      <c r="TKT23" s="6"/>
      <c r="TLB23" s="6"/>
      <c r="TLJ23" s="6"/>
      <c r="TLR23" s="6"/>
      <c r="TLZ23" s="6"/>
      <c r="TMH23" s="6"/>
      <c r="TMP23" s="6"/>
      <c r="TMX23" s="6"/>
      <c r="TNF23" s="6"/>
      <c r="TNN23" s="6"/>
      <c r="TNV23" s="6"/>
      <c r="TOD23" s="6"/>
      <c r="TOL23" s="6"/>
      <c r="TOT23" s="6"/>
      <c r="TPB23" s="6"/>
      <c r="TPJ23" s="6"/>
      <c r="TPR23" s="6"/>
      <c r="TPZ23" s="6"/>
      <c r="TQH23" s="6"/>
      <c r="TQP23" s="6"/>
      <c r="TQX23" s="6"/>
      <c r="TRF23" s="6"/>
      <c r="TRN23" s="6"/>
      <c r="TRV23" s="6"/>
      <c r="TSD23" s="6"/>
      <c r="TSL23" s="6"/>
      <c r="TST23" s="6"/>
      <c r="TTB23" s="6"/>
      <c r="TTJ23" s="6"/>
      <c r="TTR23" s="6"/>
      <c r="TTZ23" s="6"/>
      <c r="TUH23" s="6"/>
      <c r="TUP23" s="6"/>
      <c r="TUX23" s="6"/>
      <c r="TVF23" s="6"/>
      <c r="TVN23" s="6"/>
      <c r="TVV23" s="6"/>
      <c r="TWD23" s="6"/>
      <c r="TWL23" s="6"/>
      <c r="TWT23" s="6"/>
      <c r="TXB23" s="6"/>
      <c r="TXJ23" s="6"/>
      <c r="TXR23" s="6"/>
      <c r="TXZ23" s="6"/>
      <c r="TYH23" s="6"/>
      <c r="TYP23" s="6"/>
      <c r="TYX23" s="6"/>
      <c r="TZF23" s="6"/>
      <c r="TZN23" s="6"/>
      <c r="TZV23" s="6"/>
      <c r="UAD23" s="6"/>
      <c r="UAL23" s="6"/>
      <c r="UAT23" s="6"/>
      <c r="UBB23" s="6"/>
      <c r="UBJ23" s="6"/>
      <c r="UBR23" s="6"/>
      <c r="UBZ23" s="6"/>
      <c r="UCH23" s="6"/>
      <c r="UCP23" s="6"/>
      <c r="UCX23" s="6"/>
      <c r="UDF23" s="6"/>
      <c r="UDN23" s="6"/>
      <c r="UDV23" s="6"/>
      <c r="UED23" s="6"/>
      <c r="UEL23" s="6"/>
      <c r="UET23" s="6"/>
      <c r="UFB23" s="6"/>
      <c r="UFJ23" s="6"/>
      <c r="UFR23" s="6"/>
      <c r="UFZ23" s="6"/>
      <c r="UGH23" s="6"/>
      <c r="UGP23" s="6"/>
      <c r="UGX23" s="6"/>
      <c r="UHF23" s="6"/>
      <c r="UHN23" s="6"/>
      <c r="UHV23" s="6"/>
      <c r="UID23" s="6"/>
      <c r="UIL23" s="6"/>
      <c r="UIT23" s="6"/>
      <c r="UJB23" s="6"/>
      <c r="UJJ23" s="6"/>
      <c r="UJR23" s="6"/>
      <c r="UJZ23" s="6"/>
      <c r="UKH23" s="6"/>
      <c r="UKP23" s="6"/>
      <c r="UKX23" s="6"/>
      <c r="ULF23" s="6"/>
      <c r="ULN23" s="6"/>
      <c r="ULV23" s="6"/>
      <c r="UMD23" s="6"/>
      <c r="UML23" s="6"/>
      <c r="UMT23" s="6"/>
      <c r="UNB23" s="6"/>
      <c r="UNJ23" s="6"/>
      <c r="UNR23" s="6"/>
      <c r="UNZ23" s="6"/>
      <c r="UOH23" s="6"/>
      <c r="UOP23" s="6"/>
      <c r="UOX23" s="6"/>
      <c r="UPF23" s="6"/>
      <c r="UPN23" s="6"/>
      <c r="UPV23" s="6"/>
      <c r="UQD23" s="6"/>
      <c r="UQL23" s="6"/>
      <c r="UQT23" s="6"/>
      <c r="URB23" s="6"/>
      <c r="URJ23" s="6"/>
      <c r="URR23" s="6"/>
      <c r="URZ23" s="6"/>
      <c r="USH23" s="6"/>
      <c r="USP23" s="6"/>
      <c r="USX23" s="6"/>
      <c r="UTF23" s="6"/>
      <c r="UTN23" s="6"/>
      <c r="UTV23" s="6"/>
      <c r="UUD23" s="6"/>
      <c r="UUL23" s="6"/>
      <c r="UUT23" s="6"/>
      <c r="UVB23" s="6"/>
      <c r="UVJ23" s="6"/>
      <c r="UVR23" s="6"/>
      <c r="UVZ23" s="6"/>
      <c r="UWH23" s="6"/>
      <c r="UWP23" s="6"/>
      <c r="UWX23" s="6"/>
      <c r="UXF23" s="6"/>
      <c r="UXN23" s="6"/>
      <c r="UXV23" s="6"/>
      <c r="UYD23" s="6"/>
      <c r="UYL23" s="6"/>
      <c r="UYT23" s="6"/>
      <c r="UZB23" s="6"/>
      <c r="UZJ23" s="6"/>
      <c r="UZR23" s="6"/>
      <c r="UZZ23" s="6"/>
      <c r="VAH23" s="6"/>
      <c r="VAP23" s="6"/>
      <c r="VAX23" s="6"/>
      <c r="VBF23" s="6"/>
      <c r="VBN23" s="6"/>
      <c r="VBV23" s="6"/>
      <c r="VCD23" s="6"/>
      <c r="VCL23" s="6"/>
      <c r="VCT23" s="6"/>
      <c r="VDB23" s="6"/>
      <c r="VDJ23" s="6"/>
      <c r="VDR23" s="6"/>
      <c r="VDZ23" s="6"/>
      <c r="VEH23" s="6"/>
      <c r="VEP23" s="6"/>
      <c r="VEX23" s="6"/>
      <c r="VFF23" s="6"/>
      <c r="VFN23" s="6"/>
      <c r="VFV23" s="6"/>
      <c r="VGD23" s="6"/>
      <c r="VGL23" s="6"/>
      <c r="VGT23" s="6"/>
      <c r="VHB23" s="6"/>
      <c r="VHJ23" s="6"/>
      <c r="VHR23" s="6"/>
      <c r="VHZ23" s="6"/>
      <c r="VIH23" s="6"/>
      <c r="VIP23" s="6"/>
      <c r="VIX23" s="6"/>
      <c r="VJF23" s="6"/>
      <c r="VJN23" s="6"/>
      <c r="VJV23" s="6"/>
      <c r="VKD23" s="6"/>
      <c r="VKL23" s="6"/>
      <c r="VKT23" s="6"/>
      <c r="VLB23" s="6"/>
      <c r="VLJ23" s="6"/>
      <c r="VLR23" s="6"/>
      <c r="VLZ23" s="6"/>
      <c r="VMH23" s="6"/>
      <c r="VMP23" s="6"/>
      <c r="VMX23" s="6"/>
      <c r="VNF23" s="6"/>
      <c r="VNN23" s="6"/>
      <c r="VNV23" s="6"/>
      <c r="VOD23" s="6"/>
      <c r="VOL23" s="6"/>
      <c r="VOT23" s="6"/>
      <c r="VPB23" s="6"/>
      <c r="VPJ23" s="6"/>
      <c r="VPR23" s="6"/>
      <c r="VPZ23" s="6"/>
      <c r="VQH23" s="6"/>
      <c r="VQP23" s="6"/>
      <c r="VQX23" s="6"/>
      <c r="VRF23" s="6"/>
      <c r="VRN23" s="6"/>
      <c r="VRV23" s="6"/>
      <c r="VSD23" s="6"/>
      <c r="VSL23" s="6"/>
      <c r="VST23" s="6"/>
      <c r="VTB23" s="6"/>
      <c r="VTJ23" s="6"/>
      <c r="VTR23" s="6"/>
      <c r="VTZ23" s="6"/>
      <c r="VUH23" s="6"/>
      <c r="VUP23" s="6"/>
      <c r="VUX23" s="6"/>
      <c r="VVF23" s="6"/>
      <c r="VVN23" s="6"/>
      <c r="VVV23" s="6"/>
      <c r="VWD23" s="6"/>
      <c r="VWL23" s="6"/>
      <c r="VWT23" s="6"/>
      <c r="VXB23" s="6"/>
      <c r="VXJ23" s="6"/>
      <c r="VXR23" s="6"/>
      <c r="VXZ23" s="6"/>
      <c r="VYH23" s="6"/>
      <c r="VYP23" s="6"/>
      <c r="VYX23" s="6"/>
      <c r="VZF23" s="6"/>
      <c r="VZN23" s="6"/>
      <c r="VZV23" s="6"/>
      <c r="WAD23" s="6"/>
      <c r="WAL23" s="6"/>
      <c r="WAT23" s="6"/>
      <c r="WBB23" s="6"/>
      <c r="WBJ23" s="6"/>
      <c r="WBR23" s="6"/>
      <c r="WBZ23" s="6"/>
      <c r="WCH23" s="6"/>
      <c r="WCP23" s="6"/>
      <c r="WCX23" s="6"/>
      <c r="WDF23" s="6"/>
      <c r="WDN23" s="6"/>
      <c r="WDV23" s="6"/>
      <c r="WED23" s="6"/>
      <c r="WEL23" s="6"/>
      <c r="WET23" s="6"/>
      <c r="WFB23" s="6"/>
      <c r="WFJ23" s="6"/>
      <c r="WFR23" s="6"/>
      <c r="WFZ23" s="6"/>
      <c r="WGH23" s="6"/>
      <c r="WGP23" s="6"/>
      <c r="WGX23" s="6"/>
      <c r="WHF23" s="6"/>
      <c r="WHN23" s="6"/>
      <c r="WHV23" s="6"/>
      <c r="WID23" s="6"/>
      <c r="WIL23" s="6"/>
      <c r="WIT23" s="6"/>
      <c r="WJB23" s="6"/>
      <c r="WJJ23" s="6"/>
      <c r="WJR23" s="6"/>
      <c r="WJZ23" s="6"/>
      <c r="WKH23" s="6"/>
      <c r="WKP23" s="6"/>
      <c r="WKX23" s="6"/>
      <c r="WLF23" s="6"/>
      <c r="WLN23" s="6"/>
      <c r="WLV23" s="6"/>
      <c r="WMD23" s="6"/>
      <c r="WML23" s="6"/>
      <c r="WMT23" s="6"/>
      <c r="WNB23" s="6"/>
      <c r="WNJ23" s="6"/>
      <c r="WNR23" s="6"/>
      <c r="WNZ23" s="6"/>
      <c r="WOH23" s="6"/>
      <c r="WOP23" s="6"/>
      <c r="WOX23" s="6"/>
      <c r="WPF23" s="6"/>
      <c r="WPN23" s="6"/>
      <c r="WPV23" s="6"/>
      <c r="WQD23" s="6"/>
      <c r="WQL23" s="6"/>
      <c r="WQT23" s="6"/>
      <c r="WRB23" s="6"/>
      <c r="WRJ23" s="6"/>
      <c r="WRR23" s="6"/>
      <c r="WRZ23" s="6"/>
      <c r="WSH23" s="6"/>
      <c r="WSP23" s="6"/>
      <c r="WSX23" s="6"/>
      <c r="WTF23" s="6"/>
      <c r="WTN23" s="6"/>
      <c r="WTV23" s="6"/>
      <c r="WUD23" s="6"/>
      <c r="WUL23" s="6"/>
      <c r="WUT23" s="6"/>
      <c r="WVB23" s="6"/>
      <c r="WVJ23" s="6"/>
      <c r="WVR23" s="6"/>
      <c r="WVZ23" s="6"/>
      <c r="WWH23" s="6"/>
      <c r="WWP23" s="6"/>
      <c r="WWX23" s="6"/>
      <c r="WXF23" s="6"/>
      <c r="WXN23" s="6"/>
      <c r="WXV23" s="6"/>
      <c r="WYD23" s="6"/>
      <c r="WYL23" s="6"/>
      <c r="WYT23" s="6"/>
      <c r="WZB23" s="6"/>
      <c r="WZJ23" s="6"/>
      <c r="WZR23" s="6"/>
      <c r="WZZ23" s="6"/>
      <c r="XAH23" s="6"/>
      <c r="XAP23" s="6"/>
      <c r="XAX23" s="6"/>
      <c r="XBF23" s="6"/>
      <c r="XBN23" s="6"/>
      <c r="XBV23" s="6"/>
      <c r="XCD23" s="6"/>
      <c r="XCL23" s="6"/>
      <c r="XCT23" s="6"/>
      <c r="XDB23" s="6"/>
      <c r="XDJ23" s="6"/>
      <c r="XDR23" s="6"/>
      <c r="XDZ23" s="6"/>
      <c r="XEH23" s="6"/>
    </row>
    <row r="24" spans="1:1022 1030:2046 2054:3070 3078:4094 4102:5118 5126:6142 6150:7166 7174:8190 8198:9214 9222:10234 10242:11258 11266:12282 12290:13306 13314:14330 14338:15354 15362:16362" ht="11.25" customHeight="1">
      <c r="A24" s="6" t="s">
        <v>94</v>
      </c>
      <c r="P24" s="6"/>
      <c r="R24" s="1"/>
      <c r="S24" s="1"/>
      <c r="AD24" s="6"/>
      <c r="AL24" s="6"/>
      <c r="AT24" s="6"/>
      <c r="BB24" s="6"/>
      <c r="BJ24" s="6"/>
      <c r="BR24" s="6"/>
      <c r="BZ24" s="6"/>
      <c r="CH24" s="6"/>
      <c r="CP24" s="6"/>
      <c r="CX24" s="6"/>
      <c r="DF24" s="6"/>
      <c r="DN24" s="6"/>
      <c r="DV24" s="6"/>
      <c r="ED24" s="6"/>
      <c r="EL24" s="6"/>
      <c r="ET24" s="6"/>
      <c r="FB24" s="6"/>
      <c r="FJ24" s="6"/>
      <c r="FR24" s="6"/>
      <c r="FZ24" s="6"/>
      <c r="GH24" s="6"/>
      <c r="GP24" s="6"/>
      <c r="GX24" s="6"/>
      <c r="HF24" s="6"/>
      <c r="HN24" s="6"/>
      <c r="HV24" s="6"/>
      <c r="ID24" s="6"/>
      <c r="IL24" s="6"/>
      <c r="IT24" s="6"/>
      <c r="JB24" s="6"/>
      <c r="JJ24" s="6"/>
      <c r="JR24" s="6"/>
      <c r="JZ24" s="6"/>
      <c r="KH24" s="6"/>
      <c r="KP24" s="6"/>
      <c r="KX24" s="6"/>
      <c r="LF24" s="6"/>
      <c r="LN24" s="6"/>
      <c r="LV24" s="6"/>
      <c r="MD24" s="6"/>
      <c r="ML24" s="6"/>
      <c r="MT24" s="6"/>
      <c r="NB24" s="6"/>
      <c r="NJ24" s="6"/>
      <c r="NR24" s="6"/>
      <c r="NZ24" s="6"/>
      <c r="OH24" s="6"/>
      <c r="OP24" s="6"/>
      <c r="OX24" s="6"/>
      <c r="PF24" s="6"/>
      <c r="PN24" s="6"/>
      <c r="PV24" s="6"/>
      <c r="QD24" s="6"/>
      <c r="QL24" s="6"/>
      <c r="QT24" s="6"/>
      <c r="RB24" s="6"/>
      <c r="RJ24" s="6"/>
      <c r="RR24" s="6"/>
      <c r="RZ24" s="6"/>
      <c r="SH24" s="6"/>
      <c r="SP24" s="6"/>
      <c r="SX24" s="6"/>
      <c r="TF24" s="6"/>
      <c r="TN24" s="6"/>
      <c r="TV24" s="6"/>
      <c r="UD24" s="6"/>
      <c r="UL24" s="6"/>
      <c r="UT24" s="6"/>
      <c r="VB24" s="6"/>
      <c r="VJ24" s="6"/>
      <c r="VR24" s="6"/>
      <c r="VZ24" s="6"/>
      <c r="WH24" s="6"/>
      <c r="WP24" s="6"/>
      <c r="WX24" s="6"/>
      <c r="XF24" s="6"/>
      <c r="XN24" s="6"/>
      <c r="XV24" s="6"/>
      <c r="YD24" s="6"/>
      <c r="YL24" s="6"/>
      <c r="YT24" s="6"/>
      <c r="ZB24" s="6"/>
      <c r="ZJ24" s="6"/>
      <c r="ZR24" s="6"/>
      <c r="ZZ24" s="6"/>
      <c r="AAH24" s="6"/>
      <c r="AAP24" s="6"/>
      <c r="AAX24" s="6"/>
      <c r="ABF24" s="6"/>
      <c r="ABN24" s="6"/>
      <c r="ABV24" s="6"/>
      <c r="ACD24" s="6"/>
      <c r="ACL24" s="6"/>
      <c r="ACT24" s="6"/>
      <c r="ADB24" s="6"/>
      <c r="ADJ24" s="6"/>
      <c r="ADR24" s="6"/>
      <c r="ADZ24" s="6"/>
      <c r="AEH24" s="6"/>
      <c r="AEP24" s="6"/>
      <c r="AEX24" s="6"/>
      <c r="AFF24" s="6"/>
      <c r="AFN24" s="6"/>
      <c r="AFV24" s="6"/>
      <c r="AGD24" s="6"/>
      <c r="AGL24" s="6"/>
      <c r="AGT24" s="6"/>
      <c r="AHB24" s="6"/>
      <c r="AHJ24" s="6"/>
      <c r="AHR24" s="6"/>
      <c r="AHZ24" s="6"/>
      <c r="AIH24" s="6"/>
      <c r="AIP24" s="6"/>
      <c r="AIX24" s="6"/>
      <c r="AJF24" s="6"/>
      <c r="AJN24" s="6"/>
      <c r="AJV24" s="6"/>
      <c r="AKD24" s="6"/>
      <c r="AKL24" s="6"/>
      <c r="AKT24" s="6"/>
      <c r="ALB24" s="6"/>
      <c r="ALJ24" s="6"/>
      <c r="ALR24" s="6"/>
      <c r="ALZ24" s="6"/>
      <c r="AMH24" s="6"/>
      <c r="AMP24" s="6"/>
      <c r="AMX24" s="6"/>
      <c r="ANF24" s="6"/>
      <c r="ANN24" s="6"/>
      <c r="ANV24" s="6"/>
      <c r="AOD24" s="6"/>
      <c r="AOL24" s="6"/>
      <c r="AOT24" s="6"/>
      <c r="APB24" s="6"/>
      <c r="APJ24" s="6"/>
      <c r="APR24" s="6"/>
      <c r="APZ24" s="6"/>
      <c r="AQH24" s="6"/>
      <c r="AQP24" s="6"/>
      <c r="AQX24" s="6"/>
      <c r="ARF24" s="6"/>
      <c r="ARN24" s="6"/>
      <c r="ARV24" s="6"/>
      <c r="ASD24" s="6"/>
      <c r="ASL24" s="6"/>
      <c r="AST24" s="6"/>
      <c r="ATB24" s="6"/>
      <c r="ATJ24" s="6"/>
      <c r="ATR24" s="6"/>
      <c r="ATZ24" s="6"/>
      <c r="AUH24" s="6"/>
      <c r="AUP24" s="6"/>
      <c r="AUX24" s="6"/>
      <c r="AVF24" s="6"/>
      <c r="AVN24" s="6"/>
      <c r="AVV24" s="6"/>
      <c r="AWD24" s="6"/>
      <c r="AWL24" s="6"/>
      <c r="AWT24" s="6"/>
      <c r="AXB24" s="6"/>
      <c r="AXJ24" s="6"/>
      <c r="AXR24" s="6"/>
      <c r="AXZ24" s="6"/>
      <c r="AYH24" s="6"/>
      <c r="AYP24" s="6"/>
      <c r="AYX24" s="6"/>
      <c r="AZF24" s="6"/>
      <c r="AZN24" s="6"/>
      <c r="AZV24" s="6"/>
      <c r="BAD24" s="6"/>
      <c r="BAL24" s="6"/>
      <c r="BAT24" s="6"/>
      <c r="BBB24" s="6"/>
      <c r="BBJ24" s="6"/>
      <c r="BBR24" s="6"/>
      <c r="BBZ24" s="6"/>
      <c r="BCH24" s="6"/>
      <c r="BCP24" s="6"/>
      <c r="BCX24" s="6"/>
      <c r="BDF24" s="6"/>
      <c r="BDN24" s="6"/>
      <c r="BDV24" s="6"/>
      <c r="BED24" s="6"/>
      <c r="BEL24" s="6"/>
      <c r="BET24" s="6"/>
      <c r="BFB24" s="6"/>
      <c r="BFJ24" s="6"/>
      <c r="BFR24" s="6"/>
      <c r="BFZ24" s="6"/>
      <c r="BGH24" s="6"/>
      <c r="BGP24" s="6"/>
      <c r="BGX24" s="6"/>
      <c r="BHF24" s="6"/>
      <c r="BHN24" s="6"/>
      <c r="BHV24" s="6"/>
      <c r="BID24" s="6"/>
      <c r="BIL24" s="6"/>
      <c r="BIT24" s="6"/>
      <c r="BJB24" s="6"/>
      <c r="BJJ24" s="6"/>
      <c r="BJR24" s="6"/>
      <c r="BJZ24" s="6"/>
      <c r="BKH24" s="6"/>
      <c r="BKP24" s="6"/>
      <c r="BKX24" s="6"/>
      <c r="BLF24" s="6"/>
      <c r="BLN24" s="6"/>
      <c r="BLV24" s="6"/>
      <c r="BMD24" s="6"/>
      <c r="BML24" s="6"/>
      <c r="BMT24" s="6"/>
      <c r="BNB24" s="6"/>
      <c r="BNJ24" s="6"/>
      <c r="BNR24" s="6"/>
      <c r="BNZ24" s="6"/>
      <c r="BOH24" s="6"/>
      <c r="BOP24" s="6"/>
      <c r="BOX24" s="6"/>
      <c r="BPF24" s="6"/>
      <c r="BPN24" s="6"/>
      <c r="BPV24" s="6"/>
      <c r="BQD24" s="6"/>
      <c r="BQL24" s="6"/>
      <c r="BQT24" s="6"/>
      <c r="BRB24" s="6"/>
      <c r="BRJ24" s="6"/>
      <c r="BRR24" s="6"/>
      <c r="BRZ24" s="6"/>
      <c r="BSH24" s="6"/>
      <c r="BSP24" s="6"/>
      <c r="BSX24" s="6"/>
      <c r="BTF24" s="6"/>
      <c r="BTN24" s="6"/>
      <c r="BTV24" s="6"/>
      <c r="BUD24" s="6"/>
      <c r="BUL24" s="6"/>
      <c r="BUT24" s="6"/>
      <c r="BVB24" s="6"/>
      <c r="BVJ24" s="6"/>
      <c r="BVR24" s="6"/>
      <c r="BVZ24" s="6"/>
      <c r="BWH24" s="6"/>
      <c r="BWP24" s="6"/>
      <c r="BWX24" s="6"/>
      <c r="BXF24" s="6"/>
      <c r="BXN24" s="6"/>
      <c r="BXV24" s="6"/>
      <c r="BYD24" s="6"/>
      <c r="BYL24" s="6"/>
      <c r="BYT24" s="6"/>
      <c r="BZB24" s="6"/>
      <c r="BZJ24" s="6"/>
      <c r="BZR24" s="6"/>
      <c r="BZZ24" s="6"/>
      <c r="CAH24" s="6"/>
      <c r="CAP24" s="6"/>
      <c r="CAX24" s="6"/>
      <c r="CBF24" s="6"/>
      <c r="CBN24" s="6"/>
      <c r="CBV24" s="6"/>
      <c r="CCD24" s="6"/>
      <c r="CCL24" s="6"/>
      <c r="CCT24" s="6"/>
      <c r="CDB24" s="6"/>
      <c r="CDJ24" s="6"/>
      <c r="CDR24" s="6"/>
      <c r="CDZ24" s="6"/>
      <c r="CEH24" s="6"/>
      <c r="CEP24" s="6"/>
      <c r="CEX24" s="6"/>
      <c r="CFF24" s="6"/>
      <c r="CFN24" s="6"/>
      <c r="CFV24" s="6"/>
      <c r="CGD24" s="6"/>
      <c r="CGL24" s="6"/>
      <c r="CGT24" s="6"/>
      <c r="CHB24" s="6"/>
      <c r="CHJ24" s="6"/>
      <c r="CHR24" s="6"/>
      <c r="CHZ24" s="6"/>
      <c r="CIH24" s="6"/>
      <c r="CIP24" s="6"/>
      <c r="CIX24" s="6"/>
      <c r="CJF24" s="6"/>
      <c r="CJN24" s="6"/>
      <c r="CJV24" s="6"/>
      <c r="CKD24" s="6"/>
      <c r="CKL24" s="6"/>
      <c r="CKT24" s="6"/>
      <c r="CLB24" s="6"/>
      <c r="CLJ24" s="6"/>
      <c r="CLR24" s="6"/>
      <c r="CLZ24" s="6"/>
      <c r="CMH24" s="6"/>
      <c r="CMP24" s="6"/>
      <c r="CMX24" s="6"/>
      <c r="CNF24" s="6"/>
      <c r="CNN24" s="6"/>
      <c r="CNV24" s="6"/>
      <c r="COD24" s="6"/>
      <c r="COL24" s="6"/>
      <c r="COT24" s="6"/>
      <c r="CPB24" s="6"/>
      <c r="CPJ24" s="6"/>
      <c r="CPR24" s="6"/>
      <c r="CPZ24" s="6"/>
      <c r="CQH24" s="6"/>
      <c r="CQP24" s="6"/>
      <c r="CQX24" s="6"/>
      <c r="CRF24" s="6"/>
      <c r="CRN24" s="6"/>
      <c r="CRV24" s="6"/>
      <c r="CSD24" s="6"/>
      <c r="CSL24" s="6"/>
      <c r="CST24" s="6"/>
      <c r="CTB24" s="6"/>
      <c r="CTJ24" s="6"/>
      <c r="CTR24" s="6"/>
      <c r="CTZ24" s="6"/>
      <c r="CUH24" s="6"/>
      <c r="CUP24" s="6"/>
      <c r="CUX24" s="6"/>
      <c r="CVF24" s="6"/>
      <c r="CVN24" s="6"/>
      <c r="CVV24" s="6"/>
      <c r="CWD24" s="6"/>
      <c r="CWL24" s="6"/>
      <c r="CWT24" s="6"/>
      <c r="CXB24" s="6"/>
      <c r="CXJ24" s="6"/>
      <c r="CXR24" s="6"/>
      <c r="CXZ24" s="6"/>
      <c r="CYH24" s="6"/>
      <c r="CYP24" s="6"/>
      <c r="CYX24" s="6"/>
      <c r="CZF24" s="6"/>
      <c r="CZN24" s="6"/>
      <c r="CZV24" s="6"/>
      <c r="DAD24" s="6"/>
      <c r="DAL24" s="6"/>
      <c r="DAT24" s="6"/>
      <c r="DBB24" s="6"/>
      <c r="DBJ24" s="6"/>
      <c r="DBR24" s="6"/>
      <c r="DBZ24" s="6"/>
      <c r="DCH24" s="6"/>
      <c r="DCP24" s="6"/>
      <c r="DCX24" s="6"/>
      <c r="DDF24" s="6"/>
      <c r="DDN24" s="6"/>
      <c r="DDV24" s="6"/>
      <c r="DED24" s="6"/>
      <c r="DEL24" s="6"/>
      <c r="DET24" s="6"/>
      <c r="DFB24" s="6"/>
      <c r="DFJ24" s="6"/>
      <c r="DFR24" s="6"/>
      <c r="DFZ24" s="6"/>
      <c r="DGH24" s="6"/>
      <c r="DGP24" s="6"/>
      <c r="DGX24" s="6"/>
      <c r="DHF24" s="6"/>
      <c r="DHN24" s="6"/>
      <c r="DHV24" s="6"/>
      <c r="DID24" s="6"/>
      <c r="DIL24" s="6"/>
      <c r="DIT24" s="6"/>
      <c r="DJB24" s="6"/>
      <c r="DJJ24" s="6"/>
      <c r="DJR24" s="6"/>
      <c r="DJZ24" s="6"/>
      <c r="DKH24" s="6"/>
      <c r="DKP24" s="6"/>
      <c r="DKX24" s="6"/>
      <c r="DLF24" s="6"/>
      <c r="DLN24" s="6"/>
      <c r="DLV24" s="6"/>
      <c r="DMD24" s="6"/>
      <c r="DML24" s="6"/>
      <c r="DMT24" s="6"/>
      <c r="DNB24" s="6"/>
      <c r="DNJ24" s="6"/>
      <c r="DNR24" s="6"/>
      <c r="DNZ24" s="6"/>
      <c r="DOH24" s="6"/>
      <c r="DOP24" s="6"/>
      <c r="DOX24" s="6"/>
      <c r="DPF24" s="6"/>
      <c r="DPN24" s="6"/>
      <c r="DPV24" s="6"/>
      <c r="DQD24" s="6"/>
      <c r="DQL24" s="6"/>
      <c r="DQT24" s="6"/>
      <c r="DRB24" s="6"/>
      <c r="DRJ24" s="6"/>
      <c r="DRR24" s="6"/>
      <c r="DRZ24" s="6"/>
      <c r="DSH24" s="6"/>
      <c r="DSP24" s="6"/>
      <c r="DSX24" s="6"/>
      <c r="DTF24" s="6"/>
      <c r="DTN24" s="6"/>
      <c r="DTV24" s="6"/>
      <c r="DUD24" s="6"/>
      <c r="DUL24" s="6"/>
      <c r="DUT24" s="6"/>
      <c r="DVB24" s="6"/>
      <c r="DVJ24" s="6"/>
      <c r="DVR24" s="6"/>
      <c r="DVZ24" s="6"/>
      <c r="DWH24" s="6"/>
      <c r="DWP24" s="6"/>
      <c r="DWX24" s="6"/>
      <c r="DXF24" s="6"/>
      <c r="DXN24" s="6"/>
      <c r="DXV24" s="6"/>
      <c r="DYD24" s="6"/>
      <c r="DYL24" s="6"/>
      <c r="DYT24" s="6"/>
      <c r="DZB24" s="6"/>
      <c r="DZJ24" s="6"/>
      <c r="DZR24" s="6"/>
      <c r="DZZ24" s="6"/>
      <c r="EAH24" s="6"/>
      <c r="EAP24" s="6"/>
      <c r="EAX24" s="6"/>
      <c r="EBF24" s="6"/>
      <c r="EBN24" s="6"/>
      <c r="EBV24" s="6"/>
      <c r="ECD24" s="6"/>
      <c r="ECL24" s="6"/>
      <c r="ECT24" s="6"/>
      <c r="EDB24" s="6"/>
      <c r="EDJ24" s="6"/>
      <c r="EDR24" s="6"/>
      <c r="EDZ24" s="6"/>
      <c r="EEH24" s="6"/>
      <c r="EEP24" s="6"/>
      <c r="EEX24" s="6"/>
      <c r="EFF24" s="6"/>
      <c r="EFN24" s="6"/>
      <c r="EFV24" s="6"/>
      <c r="EGD24" s="6"/>
      <c r="EGL24" s="6"/>
      <c r="EGT24" s="6"/>
      <c r="EHB24" s="6"/>
      <c r="EHJ24" s="6"/>
      <c r="EHR24" s="6"/>
      <c r="EHZ24" s="6"/>
      <c r="EIH24" s="6"/>
      <c r="EIP24" s="6"/>
      <c r="EIX24" s="6"/>
      <c r="EJF24" s="6"/>
      <c r="EJN24" s="6"/>
      <c r="EJV24" s="6"/>
      <c r="EKD24" s="6"/>
      <c r="EKL24" s="6"/>
      <c r="EKT24" s="6"/>
      <c r="ELB24" s="6"/>
      <c r="ELJ24" s="6"/>
      <c r="ELR24" s="6"/>
      <c r="ELZ24" s="6"/>
      <c r="EMH24" s="6"/>
      <c r="EMP24" s="6"/>
      <c r="EMX24" s="6"/>
      <c r="ENF24" s="6"/>
      <c r="ENN24" s="6"/>
      <c r="ENV24" s="6"/>
      <c r="EOD24" s="6"/>
      <c r="EOL24" s="6"/>
      <c r="EOT24" s="6"/>
      <c r="EPB24" s="6"/>
      <c r="EPJ24" s="6"/>
      <c r="EPR24" s="6"/>
      <c r="EPZ24" s="6"/>
      <c r="EQH24" s="6"/>
      <c r="EQP24" s="6"/>
      <c r="EQX24" s="6"/>
      <c r="ERF24" s="6"/>
      <c r="ERN24" s="6"/>
      <c r="ERV24" s="6"/>
      <c r="ESD24" s="6"/>
      <c r="ESL24" s="6"/>
      <c r="EST24" s="6"/>
      <c r="ETB24" s="6"/>
      <c r="ETJ24" s="6"/>
      <c r="ETR24" s="6"/>
      <c r="ETZ24" s="6"/>
      <c r="EUH24" s="6"/>
      <c r="EUP24" s="6"/>
      <c r="EUX24" s="6"/>
      <c r="EVF24" s="6"/>
      <c r="EVN24" s="6"/>
      <c r="EVV24" s="6"/>
      <c r="EWD24" s="6"/>
      <c r="EWL24" s="6"/>
      <c r="EWT24" s="6"/>
      <c r="EXB24" s="6"/>
      <c r="EXJ24" s="6"/>
      <c r="EXR24" s="6"/>
      <c r="EXZ24" s="6"/>
      <c r="EYH24" s="6"/>
      <c r="EYP24" s="6"/>
      <c r="EYX24" s="6"/>
      <c r="EZF24" s="6"/>
      <c r="EZN24" s="6"/>
      <c r="EZV24" s="6"/>
      <c r="FAD24" s="6"/>
      <c r="FAL24" s="6"/>
      <c r="FAT24" s="6"/>
      <c r="FBB24" s="6"/>
      <c r="FBJ24" s="6"/>
      <c r="FBR24" s="6"/>
      <c r="FBZ24" s="6"/>
      <c r="FCH24" s="6"/>
      <c r="FCP24" s="6"/>
      <c r="FCX24" s="6"/>
      <c r="FDF24" s="6"/>
      <c r="FDN24" s="6"/>
      <c r="FDV24" s="6"/>
      <c r="FED24" s="6"/>
      <c r="FEL24" s="6"/>
      <c r="FET24" s="6"/>
      <c r="FFB24" s="6"/>
      <c r="FFJ24" s="6"/>
      <c r="FFR24" s="6"/>
      <c r="FFZ24" s="6"/>
      <c r="FGH24" s="6"/>
      <c r="FGP24" s="6"/>
      <c r="FGX24" s="6"/>
      <c r="FHF24" s="6"/>
      <c r="FHN24" s="6"/>
      <c r="FHV24" s="6"/>
      <c r="FID24" s="6"/>
      <c r="FIL24" s="6"/>
      <c r="FIT24" s="6"/>
      <c r="FJB24" s="6"/>
      <c r="FJJ24" s="6"/>
      <c r="FJR24" s="6"/>
      <c r="FJZ24" s="6"/>
      <c r="FKH24" s="6"/>
      <c r="FKP24" s="6"/>
      <c r="FKX24" s="6"/>
      <c r="FLF24" s="6"/>
      <c r="FLN24" s="6"/>
      <c r="FLV24" s="6"/>
      <c r="FMD24" s="6"/>
      <c r="FML24" s="6"/>
      <c r="FMT24" s="6"/>
      <c r="FNB24" s="6"/>
      <c r="FNJ24" s="6"/>
      <c r="FNR24" s="6"/>
      <c r="FNZ24" s="6"/>
      <c r="FOH24" s="6"/>
      <c r="FOP24" s="6"/>
      <c r="FOX24" s="6"/>
      <c r="FPF24" s="6"/>
      <c r="FPN24" s="6"/>
      <c r="FPV24" s="6"/>
      <c r="FQD24" s="6"/>
      <c r="FQL24" s="6"/>
      <c r="FQT24" s="6"/>
      <c r="FRB24" s="6"/>
      <c r="FRJ24" s="6"/>
      <c r="FRR24" s="6"/>
      <c r="FRZ24" s="6"/>
      <c r="FSH24" s="6"/>
      <c r="FSP24" s="6"/>
      <c r="FSX24" s="6"/>
      <c r="FTF24" s="6"/>
      <c r="FTN24" s="6"/>
      <c r="FTV24" s="6"/>
      <c r="FUD24" s="6"/>
      <c r="FUL24" s="6"/>
      <c r="FUT24" s="6"/>
      <c r="FVB24" s="6"/>
      <c r="FVJ24" s="6"/>
      <c r="FVR24" s="6"/>
      <c r="FVZ24" s="6"/>
      <c r="FWH24" s="6"/>
      <c r="FWP24" s="6"/>
      <c r="FWX24" s="6"/>
      <c r="FXF24" s="6"/>
      <c r="FXN24" s="6"/>
      <c r="FXV24" s="6"/>
      <c r="FYD24" s="6"/>
      <c r="FYL24" s="6"/>
      <c r="FYT24" s="6"/>
      <c r="FZB24" s="6"/>
      <c r="FZJ24" s="6"/>
      <c r="FZR24" s="6"/>
      <c r="FZZ24" s="6"/>
      <c r="GAH24" s="6"/>
      <c r="GAP24" s="6"/>
      <c r="GAX24" s="6"/>
      <c r="GBF24" s="6"/>
      <c r="GBN24" s="6"/>
      <c r="GBV24" s="6"/>
      <c r="GCD24" s="6"/>
      <c r="GCL24" s="6"/>
      <c r="GCT24" s="6"/>
      <c r="GDB24" s="6"/>
      <c r="GDJ24" s="6"/>
      <c r="GDR24" s="6"/>
      <c r="GDZ24" s="6"/>
      <c r="GEH24" s="6"/>
      <c r="GEP24" s="6"/>
      <c r="GEX24" s="6"/>
      <c r="GFF24" s="6"/>
      <c r="GFN24" s="6"/>
      <c r="GFV24" s="6"/>
      <c r="GGD24" s="6"/>
      <c r="GGL24" s="6"/>
      <c r="GGT24" s="6"/>
      <c r="GHB24" s="6"/>
      <c r="GHJ24" s="6"/>
      <c r="GHR24" s="6"/>
      <c r="GHZ24" s="6"/>
      <c r="GIH24" s="6"/>
      <c r="GIP24" s="6"/>
      <c r="GIX24" s="6"/>
      <c r="GJF24" s="6"/>
      <c r="GJN24" s="6"/>
      <c r="GJV24" s="6"/>
      <c r="GKD24" s="6"/>
      <c r="GKL24" s="6"/>
      <c r="GKT24" s="6"/>
      <c r="GLB24" s="6"/>
      <c r="GLJ24" s="6"/>
      <c r="GLR24" s="6"/>
      <c r="GLZ24" s="6"/>
      <c r="GMH24" s="6"/>
      <c r="GMP24" s="6"/>
      <c r="GMX24" s="6"/>
      <c r="GNF24" s="6"/>
      <c r="GNN24" s="6"/>
      <c r="GNV24" s="6"/>
      <c r="GOD24" s="6"/>
      <c r="GOL24" s="6"/>
      <c r="GOT24" s="6"/>
      <c r="GPB24" s="6"/>
      <c r="GPJ24" s="6"/>
      <c r="GPR24" s="6"/>
      <c r="GPZ24" s="6"/>
      <c r="GQH24" s="6"/>
      <c r="GQP24" s="6"/>
      <c r="GQX24" s="6"/>
      <c r="GRF24" s="6"/>
      <c r="GRN24" s="6"/>
      <c r="GRV24" s="6"/>
      <c r="GSD24" s="6"/>
      <c r="GSL24" s="6"/>
      <c r="GST24" s="6"/>
      <c r="GTB24" s="6"/>
      <c r="GTJ24" s="6"/>
      <c r="GTR24" s="6"/>
      <c r="GTZ24" s="6"/>
      <c r="GUH24" s="6"/>
      <c r="GUP24" s="6"/>
      <c r="GUX24" s="6"/>
      <c r="GVF24" s="6"/>
      <c r="GVN24" s="6"/>
      <c r="GVV24" s="6"/>
      <c r="GWD24" s="6"/>
      <c r="GWL24" s="6"/>
      <c r="GWT24" s="6"/>
      <c r="GXB24" s="6"/>
      <c r="GXJ24" s="6"/>
      <c r="GXR24" s="6"/>
      <c r="GXZ24" s="6"/>
      <c r="GYH24" s="6"/>
      <c r="GYP24" s="6"/>
      <c r="GYX24" s="6"/>
      <c r="GZF24" s="6"/>
      <c r="GZN24" s="6"/>
      <c r="GZV24" s="6"/>
      <c r="HAD24" s="6"/>
      <c r="HAL24" s="6"/>
      <c r="HAT24" s="6"/>
      <c r="HBB24" s="6"/>
      <c r="HBJ24" s="6"/>
      <c r="HBR24" s="6"/>
      <c r="HBZ24" s="6"/>
      <c r="HCH24" s="6"/>
      <c r="HCP24" s="6"/>
      <c r="HCX24" s="6"/>
      <c r="HDF24" s="6"/>
      <c r="HDN24" s="6"/>
      <c r="HDV24" s="6"/>
      <c r="HED24" s="6"/>
      <c r="HEL24" s="6"/>
      <c r="HET24" s="6"/>
      <c r="HFB24" s="6"/>
      <c r="HFJ24" s="6"/>
      <c r="HFR24" s="6"/>
      <c r="HFZ24" s="6"/>
      <c r="HGH24" s="6"/>
      <c r="HGP24" s="6"/>
      <c r="HGX24" s="6"/>
      <c r="HHF24" s="6"/>
      <c r="HHN24" s="6"/>
      <c r="HHV24" s="6"/>
      <c r="HID24" s="6"/>
      <c r="HIL24" s="6"/>
      <c r="HIT24" s="6"/>
      <c r="HJB24" s="6"/>
      <c r="HJJ24" s="6"/>
      <c r="HJR24" s="6"/>
      <c r="HJZ24" s="6"/>
      <c r="HKH24" s="6"/>
      <c r="HKP24" s="6"/>
      <c r="HKX24" s="6"/>
      <c r="HLF24" s="6"/>
      <c r="HLN24" s="6"/>
      <c r="HLV24" s="6"/>
      <c r="HMD24" s="6"/>
      <c r="HML24" s="6"/>
      <c r="HMT24" s="6"/>
      <c r="HNB24" s="6"/>
      <c r="HNJ24" s="6"/>
      <c r="HNR24" s="6"/>
      <c r="HNZ24" s="6"/>
      <c r="HOH24" s="6"/>
      <c r="HOP24" s="6"/>
      <c r="HOX24" s="6"/>
      <c r="HPF24" s="6"/>
      <c r="HPN24" s="6"/>
      <c r="HPV24" s="6"/>
      <c r="HQD24" s="6"/>
      <c r="HQL24" s="6"/>
      <c r="HQT24" s="6"/>
      <c r="HRB24" s="6"/>
      <c r="HRJ24" s="6"/>
      <c r="HRR24" s="6"/>
      <c r="HRZ24" s="6"/>
      <c r="HSH24" s="6"/>
      <c r="HSP24" s="6"/>
      <c r="HSX24" s="6"/>
      <c r="HTF24" s="6"/>
      <c r="HTN24" s="6"/>
      <c r="HTV24" s="6"/>
      <c r="HUD24" s="6"/>
      <c r="HUL24" s="6"/>
      <c r="HUT24" s="6"/>
      <c r="HVB24" s="6"/>
      <c r="HVJ24" s="6"/>
      <c r="HVR24" s="6"/>
      <c r="HVZ24" s="6"/>
      <c r="HWH24" s="6"/>
      <c r="HWP24" s="6"/>
      <c r="HWX24" s="6"/>
      <c r="HXF24" s="6"/>
      <c r="HXN24" s="6"/>
      <c r="HXV24" s="6"/>
      <c r="HYD24" s="6"/>
      <c r="HYL24" s="6"/>
      <c r="HYT24" s="6"/>
      <c r="HZB24" s="6"/>
      <c r="HZJ24" s="6"/>
      <c r="HZR24" s="6"/>
      <c r="HZZ24" s="6"/>
      <c r="IAH24" s="6"/>
      <c r="IAP24" s="6"/>
      <c r="IAX24" s="6"/>
      <c r="IBF24" s="6"/>
      <c r="IBN24" s="6"/>
      <c r="IBV24" s="6"/>
      <c r="ICD24" s="6"/>
      <c r="ICL24" s="6"/>
      <c r="ICT24" s="6"/>
      <c r="IDB24" s="6"/>
      <c r="IDJ24" s="6"/>
      <c r="IDR24" s="6"/>
      <c r="IDZ24" s="6"/>
      <c r="IEH24" s="6"/>
      <c r="IEP24" s="6"/>
      <c r="IEX24" s="6"/>
      <c r="IFF24" s="6"/>
      <c r="IFN24" s="6"/>
      <c r="IFV24" s="6"/>
      <c r="IGD24" s="6"/>
      <c r="IGL24" s="6"/>
      <c r="IGT24" s="6"/>
      <c r="IHB24" s="6"/>
      <c r="IHJ24" s="6"/>
      <c r="IHR24" s="6"/>
      <c r="IHZ24" s="6"/>
      <c r="IIH24" s="6"/>
      <c r="IIP24" s="6"/>
      <c r="IIX24" s="6"/>
      <c r="IJF24" s="6"/>
      <c r="IJN24" s="6"/>
      <c r="IJV24" s="6"/>
      <c r="IKD24" s="6"/>
      <c r="IKL24" s="6"/>
      <c r="IKT24" s="6"/>
      <c r="ILB24" s="6"/>
      <c r="ILJ24" s="6"/>
      <c r="ILR24" s="6"/>
      <c r="ILZ24" s="6"/>
      <c r="IMH24" s="6"/>
      <c r="IMP24" s="6"/>
      <c r="IMX24" s="6"/>
      <c r="INF24" s="6"/>
      <c r="INN24" s="6"/>
      <c r="INV24" s="6"/>
      <c r="IOD24" s="6"/>
      <c r="IOL24" s="6"/>
      <c r="IOT24" s="6"/>
      <c r="IPB24" s="6"/>
      <c r="IPJ24" s="6"/>
      <c r="IPR24" s="6"/>
      <c r="IPZ24" s="6"/>
      <c r="IQH24" s="6"/>
      <c r="IQP24" s="6"/>
      <c r="IQX24" s="6"/>
      <c r="IRF24" s="6"/>
      <c r="IRN24" s="6"/>
      <c r="IRV24" s="6"/>
      <c r="ISD24" s="6"/>
      <c r="ISL24" s="6"/>
      <c r="IST24" s="6"/>
      <c r="ITB24" s="6"/>
      <c r="ITJ24" s="6"/>
      <c r="ITR24" s="6"/>
      <c r="ITZ24" s="6"/>
      <c r="IUH24" s="6"/>
      <c r="IUP24" s="6"/>
      <c r="IUX24" s="6"/>
      <c r="IVF24" s="6"/>
      <c r="IVN24" s="6"/>
      <c r="IVV24" s="6"/>
      <c r="IWD24" s="6"/>
      <c r="IWL24" s="6"/>
      <c r="IWT24" s="6"/>
      <c r="IXB24" s="6"/>
      <c r="IXJ24" s="6"/>
      <c r="IXR24" s="6"/>
      <c r="IXZ24" s="6"/>
      <c r="IYH24" s="6"/>
      <c r="IYP24" s="6"/>
      <c r="IYX24" s="6"/>
      <c r="IZF24" s="6"/>
      <c r="IZN24" s="6"/>
      <c r="IZV24" s="6"/>
      <c r="JAD24" s="6"/>
      <c r="JAL24" s="6"/>
      <c r="JAT24" s="6"/>
      <c r="JBB24" s="6"/>
      <c r="JBJ24" s="6"/>
      <c r="JBR24" s="6"/>
      <c r="JBZ24" s="6"/>
      <c r="JCH24" s="6"/>
      <c r="JCP24" s="6"/>
      <c r="JCX24" s="6"/>
      <c r="JDF24" s="6"/>
      <c r="JDN24" s="6"/>
      <c r="JDV24" s="6"/>
      <c r="JED24" s="6"/>
      <c r="JEL24" s="6"/>
      <c r="JET24" s="6"/>
      <c r="JFB24" s="6"/>
      <c r="JFJ24" s="6"/>
      <c r="JFR24" s="6"/>
      <c r="JFZ24" s="6"/>
      <c r="JGH24" s="6"/>
      <c r="JGP24" s="6"/>
      <c r="JGX24" s="6"/>
      <c r="JHF24" s="6"/>
      <c r="JHN24" s="6"/>
      <c r="JHV24" s="6"/>
      <c r="JID24" s="6"/>
      <c r="JIL24" s="6"/>
      <c r="JIT24" s="6"/>
      <c r="JJB24" s="6"/>
      <c r="JJJ24" s="6"/>
      <c r="JJR24" s="6"/>
      <c r="JJZ24" s="6"/>
      <c r="JKH24" s="6"/>
      <c r="JKP24" s="6"/>
      <c r="JKX24" s="6"/>
      <c r="JLF24" s="6"/>
      <c r="JLN24" s="6"/>
      <c r="JLV24" s="6"/>
      <c r="JMD24" s="6"/>
      <c r="JML24" s="6"/>
      <c r="JMT24" s="6"/>
      <c r="JNB24" s="6"/>
      <c r="JNJ24" s="6"/>
      <c r="JNR24" s="6"/>
      <c r="JNZ24" s="6"/>
      <c r="JOH24" s="6"/>
      <c r="JOP24" s="6"/>
      <c r="JOX24" s="6"/>
      <c r="JPF24" s="6"/>
      <c r="JPN24" s="6"/>
      <c r="JPV24" s="6"/>
      <c r="JQD24" s="6"/>
      <c r="JQL24" s="6"/>
      <c r="JQT24" s="6"/>
      <c r="JRB24" s="6"/>
      <c r="JRJ24" s="6"/>
      <c r="JRR24" s="6"/>
      <c r="JRZ24" s="6"/>
      <c r="JSH24" s="6"/>
      <c r="JSP24" s="6"/>
      <c r="JSX24" s="6"/>
      <c r="JTF24" s="6"/>
      <c r="JTN24" s="6"/>
      <c r="JTV24" s="6"/>
      <c r="JUD24" s="6"/>
      <c r="JUL24" s="6"/>
      <c r="JUT24" s="6"/>
      <c r="JVB24" s="6"/>
      <c r="JVJ24" s="6"/>
      <c r="JVR24" s="6"/>
      <c r="JVZ24" s="6"/>
      <c r="JWH24" s="6"/>
      <c r="JWP24" s="6"/>
      <c r="JWX24" s="6"/>
      <c r="JXF24" s="6"/>
      <c r="JXN24" s="6"/>
      <c r="JXV24" s="6"/>
      <c r="JYD24" s="6"/>
      <c r="JYL24" s="6"/>
      <c r="JYT24" s="6"/>
      <c r="JZB24" s="6"/>
      <c r="JZJ24" s="6"/>
      <c r="JZR24" s="6"/>
      <c r="JZZ24" s="6"/>
      <c r="KAH24" s="6"/>
      <c r="KAP24" s="6"/>
      <c r="KAX24" s="6"/>
      <c r="KBF24" s="6"/>
      <c r="KBN24" s="6"/>
      <c r="KBV24" s="6"/>
      <c r="KCD24" s="6"/>
      <c r="KCL24" s="6"/>
      <c r="KCT24" s="6"/>
      <c r="KDB24" s="6"/>
      <c r="KDJ24" s="6"/>
      <c r="KDR24" s="6"/>
      <c r="KDZ24" s="6"/>
      <c r="KEH24" s="6"/>
      <c r="KEP24" s="6"/>
      <c r="KEX24" s="6"/>
      <c r="KFF24" s="6"/>
      <c r="KFN24" s="6"/>
      <c r="KFV24" s="6"/>
      <c r="KGD24" s="6"/>
      <c r="KGL24" s="6"/>
      <c r="KGT24" s="6"/>
      <c r="KHB24" s="6"/>
      <c r="KHJ24" s="6"/>
      <c r="KHR24" s="6"/>
      <c r="KHZ24" s="6"/>
      <c r="KIH24" s="6"/>
      <c r="KIP24" s="6"/>
      <c r="KIX24" s="6"/>
      <c r="KJF24" s="6"/>
      <c r="KJN24" s="6"/>
      <c r="KJV24" s="6"/>
      <c r="KKD24" s="6"/>
      <c r="KKL24" s="6"/>
      <c r="KKT24" s="6"/>
      <c r="KLB24" s="6"/>
      <c r="KLJ24" s="6"/>
      <c r="KLR24" s="6"/>
      <c r="KLZ24" s="6"/>
      <c r="KMH24" s="6"/>
      <c r="KMP24" s="6"/>
      <c r="KMX24" s="6"/>
      <c r="KNF24" s="6"/>
      <c r="KNN24" s="6"/>
      <c r="KNV24" s="6"/>
      <c r="KOD24" s="6"/>
      <c r="KOL24" s="6"/>
      <c r="KOT24" s="6"/>
      <c r="KPB24" s="6"/>
      <c r="KPJ24" s="6"/>
      <c r="KPR24" s="6"/>
      <c r="KPZ24" s="6"/>
      <c r="KQH24" s="6"/>
      <c r="KQP24" s="6"/>
      <c r="KQX24" s="6"/>
      <c r="KRF24" s="6"/>
      <c r="KRN24" s="6"/>
      <c r="KRV24" s="6"/>
      <c r="KSD24" s="6"/>
      <c r="KSL24" s="6"/>
      <c r="KST24" s="6"/>
      <c r="KTB24" s="6"/>
      <c r="KTJ24" s="6"/>
      <c r="KTR24" s="6"/>
      <c r="KTZ24" s="6"/>
      <c r="KUH24" s="6"/>
      <c r="KUP24" s="6"/>
      <c r="KUX24" s="6"/>
      <c r="KVF24" s="6"/>
      <c r="KVN24" s="6"/>
      <c r="KVV24" s="6"/>
      <c r="KWD24" s="6"/>
      <c r="KWL24" s="6"/>
      <c r="KWT24" s="6"/>
      <c r="KXB24" s="6"/>
      <c r="KXJ24" s="6"/>
      <c r="KXR24" s="6"/>
      <c r="KXZ24" s="6"/>
      <c r="KYH24" s="6"/>
      <c r="KYP24" s="6"/>
      <c r="KYX24" s="6"/>
      <c r="KZF24" s="6"/>
      <c r="KZN24" s="6"/>
      <c r="KZV24" s="6"/>
      <c r="LAD24" s="6"/>
      <c r="LAL24" s="6"/>
      <c r="LAT24" s="6"/>
      <c r="LBB24" s="6"/>
      <c r="LBJ24" s="6"/>
      <c r="LBR24" s="6"/>
      <c r="LBZ24" s="6"/>
      <c r="LCH24" s="6"/>
      <c r="LCP24" s="6"/>
      <c r="LCX24" s="6"/>
      <c r="LDF24" s="6"/>
      <c r="LDN24" s="6"/>
      <c r="LDV24" s="6"/>
      <c r="LED24" s="6"/>
      <c r="LEL24" s="6"/>
      <c r="LET24" s="6"/>
      <c r="LFB24" s="6"/>
      <c r="LFJ24" s="6"/>
      <c r="LFR24" s="6"/>
      <c r="LFZ24" s="6"/>
      <c r="LGH24" s="6"/>
      <c r="LGP24" s="6"/>
      <c r="LGX24" s="6"/>
      <c r="LHF24" s="6"/>
      <c r="LHN24" s="6"/>
      <c r="LHV24" s="6"/>
      <c r="LID24" s="6"/>
      <c r="LIL24" s="6"/>
      <c r="LIT24" s="6"/>
      <c r="LJB24" s="6"/>
      <c r="LJJ24" s="6"/>
      <c r="LJR24" s="6"/>
      <c r="LJZ24" s="6"/>
      <c r="LKH24" s="6"/>
      <c r="LKP24" s="6"/>
      <c r="LKX24" s="6"/>
      <c r="LLF24" s="6"/>
      <c r="LLN24" s="6"/>
      <c r="LLV24" s="6"/>
      <c r="LMD24" s="6"/>
      <c r="LML24" s="6"/>
      <c r="LMT24" s="6"/>
      <c r="LNB24" s="6"/>
      <c r="LNJ24" s="6"/>
      <c r="LNR24" s="6"/>
      <c r="LNZ24" s="6"/>
      <c r="LOH24" s="6"/>
      <c r="LOP24" s="6"/>
      <c r="LOX24" s="6"/>
      <c r="LPF24" s="6"/>
      <c r="LPN24" s="6"/>
      <c r="LPV24" s="6"/>
      <c r="LQD24" s="6"/>
      <c r="LQL24" s="6"/>
      <c r="LQT24" s="6"/>
      <c r="LRB24" s="6"/>
      <c r="LRJ24" s="6"/>
      <c r="LRR24" s="6"/>
      <c r="LRZ24" s="6"/>
      <c r="LSH24" s="6"/>
      <c r="LSP24" s="6"/>
      <c r="LSX24" s="6"/>
      <c r="LTF24" s="6"/>
      <c r="LTN24" s="6"/>
      <c r="LTV24" s="6"/>
      <c r="LUD24" s="6"/>
      <c r="LUL24" s="6"/>
      <c r="LUT24" s="6"/>
      <c r="LVB24" s="6"/>
      <c r="LVJ24" s="6"/>
      <c r="LVR24" s="6"/>
      <c r="LVZ24" s="6"/>
      <c r="LWH24" s="6"/>
      <c r="LWP24" s="6"/>
      <c r="LWX24" s="6"/>
      <c r="LXF24" s="6"/>
      <c r="LXN24" s="6"/>
      <c r="LXV24" s="6"/>
      <c r="LYD24" s="6"/>
      <c r="LYL24" s="6"/>
      <c r="LYT24" s="6"/>
      <c r="LZB24" s="6"/>
      <c r="LZJ24" s="6"/>
      <c r="LZR24" s="6"/>
      <c r="LZZ24" s="6"/>
      <c r="MAH24" s="6"/>
      <c r="MAP24" s="6"/>
      <c r="MAX24" s="6"/>
      <c r="MBF24" s="6"/>
      <c r="MBN24" s="6"/>
      <c r="MBV24" s="6"/>
      <c r="MCD24" s="6"/>
      <c r="MCL24" s="6"/>
      <c r="MCT24" s="6"/>
      <c r="MDB24" s="6"/>
      <c r="MDJ24" s="6"/>
      <c r="MDR24" s="6"/>
      <c r="MDZ24" s="6"/>
      <c r="MEH24" s="6"/>
      <c r="MEP24" s="6"/>
      <c r="MEX24" s="6"/>
      <c r="MFF24" s="6"/>
      <c r="MFN24" s="6"/>
      <c r="MFV24" s="6"/>
      <c r="MGD24" s="6"/>
      <c r="MGL24" s="6"/>
      <c r="MGT24" s="6"/>
      <c r="MHB24" s="6"/>
      <c r="MHJ24" s="6"/>
      <c r="MHR24" s="6"/>
      <c r="MHZ24" s="6"/>
      <c r="MIH24" s="6"/>
      <c r="MIP24" s="6"/>
      <c r="MIX24" s="6"/>
      <c r="MJF24" s="6"/>
      <c r="MJN24" s="6"/>
      <c r="MJV24" s="6"/>
      <c r="MKD24" s="6"/>
      <c r="MKL24" s="6"/>
      <c r="MKT24" s="6"/>
      <c r="MLB24" s="6"/>
      <c r="MLJ24" s="6"/>
      <c r="MLR24" s="6"/>
      <c r="MLZ24" s="6"/>
      <c r="MMH24" s="6"/>
      <c r="MMP24" s="6"/>
      <c r="MMX24" s="6"/>
      <c r="MNF24" s="6"/>
      <c r="MNN24" s="6"/>
      <c r="MNV24" s="6"/>
      <c r="MOD24" s="6"/>
      <c r="MOL24" s="6"/>
      <c r="MOT24" s="6"/>
      <c r="MPB24" s="6"/>
      <c r="MPJ24" s="6"/>
      <c r="MPR24" s="6"/>
      <c r="MPZ24" s="6"/>
      <c r="MQH24" s="6"/>
      <c r="MQP24" s="6"/>
      <c r="MQX24" s="6"/>
      <c r="MRF24" s="6"/>
      <c r="MRN24" s="6"/>
      <c r="MRV24" s="6"/>
      <c r="MSD24" s="6"/>
      <c r="MSL24" s="6"/>
      <c r="MST24" s="6"/>
      <c r="MTB24" s="6"/>
      <c r="MTJ24" s="6"/>
      <c r="MTR24" s="6"/>
      <c r="MTZ24" s="6"/>
      <c r="MUH24" s="6"/>
      <c r="MUP24" s="6"/>
      <c r="MUX24" s="6"/>
      <c r="MVF24" s="6"/>
      <c r="MVN24" s="6"/>
      <c r="MVV24" s="6"/>
      <c r="MWD24" s="6"/>
      <c r="MWL24" s="6"/>
      <c r="MWT24" s="6"/>
      <c r="MXB24" s="6"/>
      <c r="MXJ24" s="6"/>
      <c r="MXR24" s="6"/>
      <c r="MXZ24" s="6"/>
      <c r="MYH24" s="6"/>
      <c r="MYP24" s="6"/>
      <c r="MYX24" s="6"/>
      <c r="MZF24" s="6"/>
      <c r="MZN24" s="6"/>
      <c r="MZV24" s="6"/>
      <c r="NAD24" s="6"/>
      <c r="NAL24" s="6"/>
      <c r="NAT24" s="6"/>
      <c r="NBB24" s="6"/>
      <c r="NBJ24" s="6"/>
      <c r="NBV24" s="6"/>
      <c r="NCD24" s="6"/>
      <c r="NCL24" s="6"/>
      <c r="NCT24" s="6"/>
      <c r="NDB24" s="6"/>
      <c r="NDJ24" s="6"/>
      <c r="NDR24" s="6"/>
      <c r="NDZ24" s="6"/>
      <c r="NEH24" s="6"/>
      <c r="NEP24" s="6"/>
      <c r="NEX24" s="6"/>
      <c r="NFF24" s="6"/>
      <c r="NFN24" s="6"/>
      <c r="NFV24" s="6"/>
      <c r="NGD24" s="6"/>
      <c r="NGL24" s="6"/>
      <c r="NGT24" s="6"/>
      <c r="NHB24" s="6"/>
      <c r="NHJ24" s="6"/>
      <c r="NHR24" s="6"/>
      <c r="NHZ24" s="6"/>
      <c r="NIH24" s="6"/>
      <c r="NIP24" s="6"/>
      <c r="NIX24" s="6"/>
      <c r="NJF24" s="6"/>
      <c r="NJN24" s="6"/>
      <c r="NJV24" s="6"/>
      <c r="NKD24" s="6"/>
      <c r="NKL24" s="6"/>
      <c r="NKT24" s="6"/>
      <c r="NLB24" s="6"/>
      <c r="NLJ24" s="6"/>
      <c r="NLR24" s="6"/>
      <c r="NLZ24" s="6"/>
      <c r="NMH24" s="6"/>
      <c r="NMP24" s="6"/>
      <c r="NMX24" s="6"/>
      <c r="NNF24" s="6"/>
      <c r="NNN24" s="6"/>
      <c r="NNV24" s="6"/>
      <c r="NOD24" s="6"/>
      <c r="NOL24" s="6"/>
      <c r="NOT24" s="6"/>
      <c r="NPB24" s="6"/>
      <c r="NPJ24" s="6"/>
      <c r="NPR24" s="6"/>
      <c r="NPZ24" s="6"/>
      <c r="NQH24" s="6"/>
      <c r="NQP24" s="6"/>
      <c r="NQX24" s="6"/>
      <c r="NRF24" s="6"/>
      <c r="NRN24" s="6"/>
      <c r="NRV24" s="6"/>
      <c r="NSD24" s="6"/>
      <c r="NSL24" s="6"/>
      <c r="NST24" s="6"/>
      <c r="NTB24" s="6"/>
      <c r="NTJ24" s="6"/>
      <c r="NTR24" s="6"/>
      <c r="NTZ24" s="6"/>
      <c r="NUH24" s="6"/>
      <c r="NUP24" s="6"/>
      <c r="NUX24" s="6"/>
      <c r="NVF24" s="6"/>
      <c r="NVN24" s="6"/>
      <c r="NVV24" s="6"/>
      <c r="NWD24" s="6"/>
      <c r="NWL24" s="6"/>
      <c r="NWT24" s="6"/>
      <c r="NXB24" s="6"/>
      <c r="NXJ24" s="6"/>
      <c r="NXR24" s="6"/>
      <c r="NXZ24" s="6"/>
      <c r="NYH24" s="6"/>
      <c r="NYP24" s="6"/>
      <c r="NYX24" s="6"/>
      <c r="NZF24" s="6"/>
      <c r="NZN24" s="6"/>
      <c r="NZV24" s="6"/>
      <c r="OAD24" s="6"/>
      <c r="OAL24" s="6"/>
      <c r="OAT24" s="6"/>
      <c r="OBB24" s="6"/>
      <c r="OBJ24" s="6"/>
      <c r="OBR24" s="6"/>
      <c r="OBZ24" s="6"/>
      <c r="OCH24" s="6"/>
      <c r="OCP24" s="6"/>
      <c r="OCX24" s="6"/>
      <c r="ODF24" s="6"/>
      <c r="ODN24" s="6"/>
      <c r="ODV24" s="6"/>
      <c r="OED24" s="6"/>
      <c r="OEL24" s="6"/>
      <c r="OET24" s="6"/>
      <c r="OFB24" s="6"/>
      <c r="OFJ24" s="6"/>
      <c r="OFR24" s="6"/>
      <c r="OFZ24" s="6"/>
      <c r="OGH24" s="6"/>
      <c r="OGP24" s="6"/>
      <c r="OGX24" s="6"/>
      <c r="OHF24" s="6"/>
      <c r="OHN24" s="6"/>
      <c r="OHV24" s="6"/>
      <c r="OID24" s="6"/>
      <c r="OIL24" s="6"/>
      <c r="OIT24" s="6"/>
      <c r="OJB24" s="6"/>
      <c r="OJJ24" s="6"/>
      <c r="OJR24" s="6"/>
      <c r="OJZ24" s="6"/>
      <c r="OKH24" s="6"/>
      <c r="OKP24" s="6"/>
      <c r="OKX24" s="6"/>
      <c r="OLF24" s="6"/>
      <c r="OLN24" s="6"/>
      <c r="OLV24" s="6"/>
      <c r="OMD24" s="6"/>
      <c r="OML24" s="6"/>
      <c r="OMT24" s="6"/>
      <c r="ONB24" s="6"/>
      <c r="ONJ24" s="6"/>
      <c r="ONR24" s="6"/>
      <c r="ONZ24" s="6"/>
      <c r="OOH24" s="6"/>
      <c r="OOP24" s="6"/>
      <c r="OOX24" s="6"/>
      <c r="OPF24" s="6"/>
      <c r="OPN24" s="6"/>
      <c r="OPV24" s="6"/>
      <c r="OQD24" s="6"/>
      <c r="OQL24" s="6"/>
      <c r="OQT24" s="6"/>
      <c r="ORB24" s="6"/>
      <c r="ORJ24" s="6"/>
      <c r="ORR24" s="6"/>
      <c r="ORZ24" s="6"/>
      <c r="OSH24" s="6"/>
      <c r="OSP24" s="6"/>
      <c r="OSX24" s="6"/>
      <c r="OTF24" s="6"/>
      <c r="OTN24" s="6"/>
      <c r="OTV24" s="6"/>
      <c r="OUD24" s="6"/>
      <c r="OUL24" s="6"/>
      <c r="OUT24" s="6"/>
      <c r="OVB24" s="6"/>
      <c r="OVJ24" s="6"/>
      <c r="OVR24" s="6"/>
      <c r="OVZ24" s="6"/>
      <c r="OWH24" s="6"/>
      <c r="OWP24" s="6"/>
      <c r="OWX24" s="6"/>
      <c r="OXF24" s="6"/>
      <c r="OXN24" s="6"/>
      <c r="OXV24" s="6"/>
      <c r="OYD24" s="6"/>
      <c r="OYL24" s="6"/>
      <c r="OYT24" s="6"/>
      <c r="OZB24" s="6"/>
      <c r="OZJ24" s="6"/>
      <c r="OZR24" s="6"/>
      <c r="OZZ24" s="6"/>
      <c r="PAH24" s="6"/>
      <c r="PAP24" s="6"/>
      <c r="PAX24" s="6"/>
      <c r="PBF24" s="6"/>
      <c r="PBN24" s="6"/>
      <c r="PBV24" s="6"/>
      <c r="PCD24" s="6"/>
      <c r="PCL24" s="6"/>
      <c r="PCT24" s="6"/>
      <c r="PDB24" s="6"/>
      <c r="PDJ24" s="6"/>
      <c r="PDR24" s="6"/>
      <c r="PDZ24" s="6"/>
      <c r="PEH24" s="6"/>
      <c r="PEP24" s="6"/>
      <c r="PEX24" s="6"/>
      <c r="PFF24" s="6"/>
      <c r="PFN24" s="6"/>
      <c r="PFV24" s="6"/>
      <c r="PGD24" s="6"/>
      <c r="PGL24" s="6"/>
      <c r="PGT24" s="6"/>
      <c r="PHB24" s="6"/>
      <c r="PHJ24" s="6"/>
      <c r="PHR24" s="6"/>
      <c r="PHZ24" s="6"/>
      <c r="PIH24" s="6"/>
      <c r="PIP24" s="6"/>
      <c r="PIX24" s="6"/>
      <c r="PJF24" s="6"/>
      <c r="PJN24" s="6"/>
      <c r="PJV24" s="6"/>
      <c r="PKD24" s="6"/>
      <c r="PKL24" s="6"/>
      <c r="PKT24" s="6"/>
      <c r="PLB24" s="6"/>
      <c r="PLJ24" s="6"/>
      <c r="PLR24" s="6"/>
      <c r="PLZ24" s="6"/>
      <c r="PMH24" s="6"/>
      <c r="PMP24" s="6"/>
      <c r="PMX24" s="6"/>
      <c r="PNF24" s="6"/>
      <c r="PNN24" s="6"/>
      <c r="PNV24" s="6"/>
      <c r="POD24" s="6"/>
      <c r="POL24" s="6"/>
      <c r="POT24" s="6"/>
      <c r="PPB24" s="6"/>
      <c r="PPJ24" s="6"/>
      <c r="PPR24" s="6"/>
      <c r="PPZ24" s="6"/>
      <c r="PQH24" s="6"/>
      <c r="PQP24" s="6"/>
      <c r="PQX24" s="6"/>
      <c r="PRF24" s="6"/>
      <c r="PRN24" s="6"/>
      <c r="PRV24" s="6"/>
      <c r="PSD24" s="6"/>
      <c r="PSL24" s="6"/>
      <c r="PST24" s="6"/>
      <c r="PTB24" s="6"/>
      <c r="PTJ24" s="6"/>
      <c r="PTR24" s="6"/>
      <c r="PTZ24" s="6"/>
      <c r="PUH24" s="6"/>
      <c r="PUP24" s="6"/>
      <c r="PUX24" s="6"/>
      <c r="PVF24" s="6"/>
      <c r="PVN24" s="6"/>
      <c r="PVV24" s="6"/>
      <c r="PWD24" s="6"/>
      <c r="PWL24" s="6"/>
      <c r="PWT24" s="6"/>
      <c r="PXB24" s="6"/>
      <c r="PXJ24" s="6"/>
      <c r="PXR24" s="6"/>
      <c r="PXZ24" s="6"/>
      <c r="PYH24" s="6"/>
      <c r="PYP24" s="6"/>
      <c r="PYX24" s="6"/>
      <c r="PZF24" s="6"/>
      <c r="PZN24" s="6"/>
      <c r="PZV24" s="6"/>
      <c r="QAD24" s="6"/>
      <c r="QAL24" s="6"/>
      <c r="QAT24" s="6"/>
      <c r="QBB24" s="6"/>
      <c r="QBJ24" s="6"/>
      <c r="QBR24" s="6"/>
      <c r="QBZ24" s="6"/>
      <c r="QCH24" s="6"/>
      <c r="QCP24" s="6"/>
      <c r="QCX24" s="6"/>
      <c r="QDF24" s="6"/>
      <c r="QDN24" s="6"/>
      <c r="QDV24" s="6"/>
      <c r="QED24" s="6"/>
      <c r="QEL24" s="6"/>
      <c r="QET24" s="6"/>
      <c r="QFB24" s="6"/>
      <c r="QFJ24" s="6"/>
      <c r="QFR24" s="6"/>
      <c r="QFZ24" s="6"/>
      <c r="QGH24" s="6"/>
      <c r="QGP24" s="6"/>
      <c r="QGX24" s="6"/>
      <c r="QHF24" s="6"/>
      <c r="QHN24" s="6"/>
      <c r="QHV24" s="6"/>
      <c r="QID24" s="6"/>
      <c r="QIL24" s="6"/>
      <c r="QIT24" s="6"/>
      <c r="QJB24" s="6"/>
      <c r="QJJ24" s="6"/>
      <c r="QJR24" s="6"/>
      <c r="QJZ24" s="6"/>
      <c r="QKH24" s="6"/>
      <c r="QKP24" s="6"/>
      <c r="QKX24" s="6"/>
      <c r="QLF24" s="6"/>
      <c r="QLN24" s="6"/>
      <c r="QLV24" s="6"/>
      <c r="QMD24" s="6"/>
      <c r="QML24" s="6"/>
      <c r="QMT24" s="6"/>
      <c r="QNB24" s="6"/>
      <c r="QNJ24" s="6"/>
      <c r="QNR24" s="6"/>
      <c r="QNZ24" s="6"/>
      <c r="QOH24" s="6"/>
      <c r="QOP24" s="6"/>
      <c r="QOX24" s="6"/>
      <c r="QPF24" s="6"/>
      <c r="QPN24" s="6"/>
      <c r="QPV24" s="6"/>
      <c r="QQD24" s="6"/>
      <c r="QQL24" s="6"/>
      <c r="QQT24" s="6"/>
      <c r="QRB24" s="6"/>
      <c r="QRJ24" s="6"/>
      <c r="QRR24" s="6"/>
      <c r="QRZ24" s="6"/>
      <c r="QSH24" s="6"/>
      <c r="QSP24" s="6"/>
      <c r="QSX24" s="6"/>
      <c r="QTF24" s="6"/>
      <c r="QTN24" s="6"/>
      <c r="QTV24" s="6"/>
      <c r="QUD24" s="6"/>
      <c r="QUL24" s="6"/>
      <c r="QUT24" s="6"/>
      <c r="QVB24" s="6"/>
      <c r="QVJ24" s="6"/>
      <c r="QVR24" s="6"/>
      <c r="QVZ24" s="6"/>
      <c r="QWH24" s="6"/>
      <c r="QWP24" s="6"/>
      <c r="QWX24" s="6"/>
      <c r="QXF24" s="6"/>
      <c r="QXN24" s="6"/>
      <c r="QXV24" s="6"/>
      <c r="QYD24" s="6"/>
      <c r="QYL24" s="6"/>
      <c r="QYT24" s="6"/>
      <c r="QZB24" s="6"/>
      <c r="QZJ24" s="6"/>
      <c r="QZR24" s="6"/>
      <c r="QZZ24" s="6"/>
      <c r="RAH24" s="6"/>
      <c r="RAP24" s="6"/>
      <c r="RAX24" s="6"/>
      <c r="RBF24" s="6"/>
      <c r="RBN24" s="6"/>
      <c r="RBV24" s="6"/>
      <c r="RCD24" s="6"/>
      <c r="RCL24" s="6"/>
      <c r="RCT24" s="6"/>
      <c r="RDB24" s="6"/>
      <c r="RDJ24" s="6"/>
      <c r="RDR24" s="6"/>
      <c r="RDZ24" s="6"/>
      <c r="REH24" s="6"/>
      <c r="REP24" s="6"/>
      <c r="REX24" s="6"/>
      <c r="RFF24" s="6"/>
      <c r="RFN24" s="6"/>
      <c r="RFV24" s="6"/>
      <c r="RGD24" s="6"/>
      <c r="RGL24" s="6"/>
      <c r="RGT24" s="6"/>
      <c r="RHB24" s="6"/>
      <c r="RHJ24" s="6"/>
      <c r="RHR24" s="6"/>
      <c r="RHZ24" s="6"/>
      <c r="RIH24" s="6"/>
      <c r="RIP24" s="6"/>
      <c r="RIX24" s="6"/>
      <c r="RJF24" s="6"/>
      <c r="RJN24" s="6"/>
      <c r="RJV24" s="6"/>
      <c r="RKD24" s="6"/>
      <c r="RKL24" s="6"/>
      <c r="RKT24" s="6"/>
      <c r="RLB24" s="6"/>
      <c r="RLJ24" s="6"/>
      <c r="RLR24" s="6"/>
      <c r="RLZ24" s="6"/>
      <c r="RMH24" s="6"/>
      <c r="RMP24" s="6"/>
      <c r="RMX24" s="6"/>
      <c r="RNF24" s="6"/>
      <c r="RNN24" s="6"/>
      <c r="RNV24" s="6"/>
      <c r="ROD24" s="6"/>
      <c r="ROL24" s="6"/>
      <c r="ROT24" s="6"/>
      <c r="RPB24" s="6"/>
      <c r="RPJ24" s="6"/>
      <c r="RPR24" s="6"/>
      <c r="RPZ24" s="6"/>
      <c r="RQH24" s="6"/>
      <c r="RQP24" s="6"/>
      <c r="RQX24" s="6"/>
      <c r="RRF24" s="6"/>
      <c r="RRN24" s="6"/>
      <c r="RRV24" s="6"/>
      <c r="RSD24" s="6"/>
      <c r="RSL24" s="6"/>
      <c r="RST24" s="6"/>
      <c r="RTB24" s="6"/>
      <c r="RTJ24" s="6"/>
      <c r="RTR24" s="6"/>
      <c r="RTZ24" s="6"/>
      <c r="RUH24" s="6"/>
      <c r="RUP24" s="6"/>
      <c r="RUX24" s="6"/>
      <c r="RVF24" s="6"/>
      <c r="RVN24" s="6"/>
      <c r="RVV24" s="6"/>
      <c r="RWD24" s="6"/>
      <c r="RWL24" s="6"/>
      <c r="RWT24" s="6"/>
      <c r="RXB24" s="6"/>
      <c r="RXJ24" s="6"/>
      <c r="RXR24" s="6"/>
      <c r="RXZ24" s="6"/>
      <c r="RYH24" s="6"/>
      <c r="RYP24" s="6"/>
      <c r="RYX24" s="6"/>
      <c r="RZF24" s="6"/>
      <c r="RZN24" s="6"/>
      <c r="RZV24" s="6"/>
      <c r="SAD24" s="6"/>
      <c r="SAL24" s="6"/>
      <c r="SAT24" s="6"/>
      <c r="SBB24" s="6"/>
      <c r="SBJ24" s="6"/>
      <c r="SBR24" s="6"/>
      <c r="SBZ24" s="6"/>
      <c r="SCH24" s="6"/>
      <c r="SCP24" s="6"/>
      <c r="SCX24" s="6"/>
      <c r="SDF24" s="6"/>
      <c r="SDN24" s="6"/>
      <c r="SDV24" s="6"/>
      <c r="SED24" s="6"/>
      <c r="SEL24" s="6"/>
      <c r="SET24" s="6"/>
      <c r="SFB24" s="6"/>
      <c r="SFJ24" s="6"/>
      <c r="SFR24" s="6"/>
      <c r="SFZ24" s="6"/>
      <c r="SGH24" s="6"/>
      <c r="SGP24" s="6"/>
      <c r="SGX24" s="6"/>
      <c r="SHF24" s="6"/>
      <c r="SHN24" s="6"/>
      <c r="SHV24" s="6"/>
      <c r="SID24" s="6"/>
      <c r="SIL24" s="6"/>
      <c r="SIT24" s="6"/>
      <c r="SJB24" s="6"/>
      <c r="SJJ24" s="6"/>
      <c r="SJR24" s="6"/>
      <c r="SJZ24" s="6"/>
      <c r="SKH24" s="6"/>
      <c r="SKP24" s="6"/>
      <c r="SKX24" s="6"/>
      <c r="SLF24" s="6"/>
      <c r="SLN24" s="6"/>
      <c r="SLV24" s="6"/>
      <c r="SMD24" s="6"/>
      <c r="SML24" s="6"/>
      <c r="SMT24" s="6"/>
      <c r="SNB24" s="6"/>
      <c r="SNJ24" s="6"/>
      <c r="SNR24" s="6"/>
      <c r="SNZ24" s="6"/>
      <c r="SOH24" s="6"/>
      <c r="SOP24" s="6"/>
      <c r="SOX24" s="6"/>
      <c r="SPF24" s="6"/>
      <c r="SPN24" s="6"/>
      <c r="SPV24" s="6"/>
      <c r="SQD24" s="6"/>
      <c r="SQL24" s="6"/>
      <c r="SQT24" s="6"/>
      <c r="SRB24" s="6"/>
      <c r="SRJ24" s="6"/>
      <c r="SRR24" s="6"/>
      <c r="SRZ24" s="6"/>
      <c r="SSH24" s="6"/>
      <c r="SSP24" s="6"/>
      <c r="SSX24" s="6"/>
      <c r="STF24" s="6"/>
      <c r="STN24" s="6"/>
      <c r="STV24" s="6"/>
      <c r="SUD24" s="6"/>
      <c r="SUL24" s="6"/>
      <c r="SUT24" s="6"/>
      <c r="SVB24" s="6"/>
      <c r="SVJ24" s="6"/>
      <c r="SVR24" s="6"/>
      <c r="SVZ24" s="6"/>
      <c r="SWH24" s="6"/>
      <c r="SWP24" s="6"/>
      <c r="SWX24" s="6"/>
      <c r="SXF24" s="6"/>
      <c r="SXN24" s="6"/>
      <c r="SXV24" s="6"/>
      <c r="SYD24" s="6"/>
      <c r="SYL24" s="6"/>
      <c r="SYT24" s="6"/>
      <c r="SZB24" s="6"/>
      <c r="SZJ24" s="6"/>
      <c r="SZR24" s="6"/>
      <c r="SZZ24" s="6"/>
      <c r="TAH24" s="6"/>
      <c r="TAP24" s="6"/>
      <c r="TAX24" s="6"/>
      <c r="TBF24" s="6"/>
      <c r="TBN24" s="6"/>
      <c r="TBV24" s="6"/>
      <c r="TCD24" s="6"/>
      <c r="TCL24" s="6"/>
      <c r="TCT24" s="6"/>
      <c r="TDB24" s="6"/>
      <c r="TDJ24" s="6"/>
      <c r="TDR24" s="6"/>
      <c r="TDZ24" s="6"/>
      <c r="TEH24" s="6"/>
      <c r="TEP24" s="6"/>
      <c r="TEX24" s="6"/>
      <c r="TFF24" s="6"/>
      <c r="TFN24" s="6"/>
      <c r="TFV24" s="6"/>
      <c r="TGD24" s="6"/>
      <c r="TGL24" s="6"/>
      <c r="TGT24" s="6"/>
      <c r="THB24" s="6"/>
      <c r="THJ24" s="6"/>
      <c r="THR24" s="6"/>
      <c r="THZ24" s="6"/>
      <c r="TIH24" s="6"/>
      <c r="TIP24" s="6"/>
      <c r="TIX24" s="6"/>
      <c r="TJF24" s="6"/>
      <c r="TJN24" s="6"/>
      <c r="TJV24" s="6"/>
      <c r="TKD24" s="6"/>
      <c r="TKL24" s="6"/>
      <c r="TKT24" s="6"/>
      <c r="TLB24" s="6"/>
      <c r="TLJ24" s="6"/>
      <c r="TLR24" s="6"/>
      <c r="TLZ24" s="6"/>
      <c r="TMH24" s="6"/>
      <c r="TMP24" s="6"/>
      <c r="TMX24" s="6"/>
      <c r="TNF24" s="6"/>
      <c r="TNN24" s="6"/>
      <c r="TNV24" s="6"/>
      <c r="TOD24" s="6"/>
      <c r="TOL24" s="6"/>
      <c r="TOT24" s="6"/>
      <c r="TPB24" s="6"/>
      <c r="TPJ24" s="6"/>
      <c r="TPR24" s="6"/>
      <c r="TPZ24" s="6"/>
      <c r="TQH24" s="6"/>
      <c r="TQP24" s="6"/>
      <c r="TQX24" s="6"/>
      <c r="TRF24" s="6"/>
      <c r="TRN24" s="6"/>
      <c r="TRV24" s="6"/>
      <c r="TSD24" s="6"/>
      <c r="TSL24" s="6"/>
      <c r="TST24" s="6"/>
      <c r="TTB24" s="6"/>
      <c r="TTJ24" s="6"/>
      <c r="TTR24" s="6"/>
      <c r="TTZ24" s="6"/>
      <c r="TUH24" s="6"/>
      <c r="TUP24" s="6"/>
      <c r="TUX24" s="6"/>
      <c r="TVF24" s="6"/>
      <c r="TVN24" s="6"/>
      <c r="TVV24" s="6"/>
      <c r="TWD24" s="6"/>
      <c r="TWL24" s="6"/>
      <c r="TWT24" s="6"/>
      <c r="TXB24" s="6"/>
      <c r="TXJ24" s="6"/>
      <c r="TXR24" s="6"/>
      <c r="TXZ24" s="6"/>
      <c r="TYH24" s="6"/>
      <c r="TYP24" s="6"/>
      <c r="TYX24" s="6"/>
      <c r="TZF24" s="6"/>
      <c r="TZN24" s="6"/>
      <c r="TZV24" s="6"/>
      <c r="UAD24" s="6"/>
      <c r="UAL24" s="6"/>
      <c r="UAT24" s="6"/>
      <c r="UBB24" s="6"/>
      <c r="UBJ24" s="6"/>
      <c r="UBR24" s="6"/>
      <c r="UBZ24" s="6"/>
      <c r="UCH24" s="6"/>
      <c r="UCP24" s="6"/>
      <c r="UCX24" s="6"/>
      <c r="UDF24" s="6"/>
      <c r="UDN24" s="6"/>
      <c r="UDV24" s="6"/>
      <c r="UED24" s="6"/>
      <c r="UEL24" s="6"/>
      <c r="UET24" s="6"/>
      <c r="UFB24" s="6"/>
      <c r="UFJ24" s="6"/>
      <c r="UFR24" s="6"/>
      <c r="UFZ24" s="6"/>
      <c r="UGH24" s="6"/>
      <c r="UGP24" s="6"/>
      <c r="UGX24" s="6"/>
      <c r="UHF24" s="6"/>
      <c r="UHN24" s="6"/>
      <c r="UHV24" s="6"/>
      <c r="UID24" s="6"/>
      <c r="UIL24" s="6"/>
      <c r="UIT24" s="6"/>
      <c r="UJB24" s="6"/>
      <c r="UJJ24" s="6"/>
      <c r="UJR24" s="6"/>
      <c r="UJZ24" s="6"/>
      <c r="UKH24" s="6"/>
      <c r="UKP24" s="6"/>
      <c r="UKX24" s="6"/>
      <c r="ULF24" s="6"/>
      <c r="ULN24" s="6"/>
      <c r="ULV24" s="6"/>
      <c r="UMD24" s="6"/>
      <c r="UML24" s="6"/>
      <c r="UMT24" s="6"/>
      <c r="UNB24" s="6"/>
      <c r="UNJ24" s="6"/>
      <c r="UNR24" s="6"/>
      <c r="UNZ24" s="6"/>
      <c r="UOH24" s="6"/>
      <c r="UOP24" s="6"/>
      <c r="UOX24" s="6"/>
      <c r="UPF24" s="6"/>
      <c r="UPN24" s="6"/>
      <c r="UPV24" s="6"/>
      <c r="UQD24" s="6"/>
      <c r="UQL24" s="6"/>
      <c r="UQT24" s="6"/>
      <c r="URB24" s="6"/>
      <c r="URJ24" s="6"/>
      <c r="URR24" s="6"/>
      <c r="URZ24" s="6"/>
      <c r="USH24" s="6"/>
      <c r="USP24" s="6"/>
      <c r="USX24" s="6"/>
      <c r="UTF24" s="6"/>
      <c r="UTN24" s="6"/>
      <c r="UTV24" s="6"/>
      <c r="UUD24" s="6"/>
      <c r="UUL24" s="6"/>
      <c r="UUT24" s="6"/>
      <c r="UVB24" s="6"/>
      <c r="UVJ24" s="6"/>
      <c r="UVR24" s="6"/>
      <c r="UVZ24" s="6"/>
      <c r="UWH24" s="6"/>
      <c r="UWP24" s="6"/>
      <c r="UWX24" s="6"/>
      <c r="UXF24" s="6"/>
      <c r="UXN24" s="6"/>
      <c r="UXV24" s="6"/>
      <c r="UYD24" s="6"/>
      <c r="UYL24" s="6"/>
      <c r="UYT24" s="6"/>
      <c r="UZB24" s="6"/>
      <c r="UZJ24" s="6"/>
      <c r="UZR24" s="6"/>
      <c r="UZZ24" s="6"/>
      <c r="VAH24" s="6"/>
      <c r="VAP24" s="6"/>
      <c r="VAX24" s="6"/>
      <c r="VBF24" s="6"/>
      <c r="VBN24" s="6"/>
      <c r="VBV24" s="6"/>
      <c r="VCD24" s="6"/>
      <c r="VCL24" s="6"/>
      <c r="VCT24" s="6"/>
      <c r="VDB24" s="6"/>
      <c r="VDJ24" s="6"/>
      <c r="VDR24" s="6"/>
      <c r="VDZ24" s="6"/>
      <c r="VEH24" s="6"/>
      <c r="VEP24" s="6"/>
      <c r="VEX24" s="6"/>
      <c r="VFF24" s="6"/>
      <c r="VFN24" s="6"/>
      <c r="VFV24" s="6"/>
      <c r="VGD24" s="6"/>
      <c r="VGL24" s="6"/>
      <c r="VGT24" s="6"/>
      <c r="VHB24" s="6"/>
      <c r="VHJ24" s="6"/>
      <c r="VHR24" s="6"/>
      <c r="VHZ24" s="6"/>
      <c r="VIH24" s="6"/>
      <c r="VIP24" s="6"/>
      <c r="VIX24" s="6"/>
      <c r="VJF24" s="6"/>
      <c r="VJN24" s="6"/>
      <c r="VJV24" s="6"/>
      <c r="VKD24" s="6"/>
      <c r="VKL24" s="6"/>
      <c r="VKT24" s="6"/>
      <c r="VLB24" s="6"/>
      <c r="VLJ24" s="6"/>
      <c r="VLR24" s="6"/>
      <c r="VLZ24" s="6"/>
      <c r="VMH24" s="6"/>
      <c r="VMP24" s="6"/>
      <c r="VMX24" s="6"/>
      <c r="VNF24" s="6"/>
      <c r="VNN24" s="6"/>
      <c r="VNV24" s="6"/>
      <c r="VOD24" s="6"/>
      <c r="VOL24" s="6"/>
      <c r="VOT24" s="6"/>
      <c r="VPB24" s="6"/>
      <c r="VPJ24" s="6"/>
      <c r="VPR24" s="6"/>
      <c r="VPZ24" s="6"/>
      <c r="VQH24" s="6"/>
      <c r="VQP24" s="6"/>
      <c r="VQX24" s="6"/>
      <c r="VRF24" s="6"/>
      <c r="VRN24" s="6"/>
      <c r="VRV24" s="6"/>
      <c r="VSD24" s="6"/>
      <c r="VSL24" s="6"/>
      <c r="VST24" s="6"/>
      <c r="VTB24" s="6"/>
      <c r="VTJ24" s="6"/>
      <c r="VTR24" s="6"/>
      <c r="VTZ24" s="6"/>
      <c r="VUH24" s="6"/>
      <c r="VUP24" s="6"/>
      <c r="VUX24" s="6"/>
      <c r="VVF24" s="6"/>
      <c r="VVN24" s="6"/>
      <c r="VVV24" s="6"/>
      <c r="VWD24" s="6"/>
      <c r="VWL24" s="6"/>
      <c r="VWT24" s="6"/>
      <c r="VXB24" s="6"/>
      <c r="VXJ24" s="6"/>
      <c r="VXR24" s="6"/>
      <c r="VXZ24" s="6"/>
      <c r="VYH24" s="6"/>
      <c r="VYP24" s="6"/>
      <c r="VYX24" s="6"/>
      <c r="VZF24" s="6"/>
      <c r="VZN24" s="6"/>
      <c r="VZV24" s="6"/>
      <c r="WAD24" s="6"/>
      <c r="WAL24" s="6"/>
      <c r="WAT24" s="6"/>
      <c r="WBB24" s="6"/>
      <c r="WBJ24" s="6"/>
      <c r="WBR24" s="6"/>
      <c r="WBZ24" s="6"/>
      <c r="WCH24" s="6"/>
      <c r="WCP24" s="6"/>
      <c r="WCX24" s="6"/>
      <c r="WDF24" s="6"/>
      <c r="WDN24" s="6"/>
      <c r="WDV24" s="6"/>
      <c r="WED24" s="6"/>
      <c r="WEL24" s="6"/>
      <c r="WET24" s="6"/>
      <c r="WFB24" s="6"/>
      <c r="WFJ24" s="6"/>
      <c r="WFR24" s="6"/>
      <c r="WFZ24" s="6"/>
      <c r="WGH24" s="6"/>
      <c r="WGP24" s="6"/>
      <c r="WGX24" s="6"/>
      <c r="WHF24" s="6"/>
      <c r="WHN24" s="6"/>
      <c r="WHV24" s="6"/>
      <c r="WID24" s="6"/>
      <c r="WIL24" s="6"/>
      <c r="WIT24" s="6"/>
      <c r="WJB24" s="6"/>
      <c r="WJJ24" s="6"/>
      <c r="WJR24" s="6"/>
      <c r="WJZ24" s="6"/>
      <c r="WKH24" s="6"/>
      <c r="WKP24" s="6"/>
      <c r="WKX24" s="6"/>
      <c r="WLF24" s="6"/>
      <c r="WLN24" s="6"/>
      <c r="WLV24" s="6"/>
      <c r="WMD24" s="6"/>
      <c r="WML24" s="6"/>
      <c r="WMT24" s="6"/>
      <c r="WNB24" s="6"/>
      <c r="WNJ24" s="6"/>
      <c r="WNR24" s="6"/>
      <c r="WNZ24" s="6"/>
      <c r="WOH24" s="6"/>
      <c r="WOP24" s="6"/>
      <c r="WOX24" s="6"/>
      <c r="WPF24" s="6"/>
      <c r="WPN24" s="6"/>
      <c r="WPV24" s="6"/>
      <c r="WQD24" s="6"/>
      <c r="WQL24" s="6"/>
      <c r="WQT24" s="6"/>
      <c r="WRB24" s="6"/>
      <c r="WRJ24" s="6"/>
      <c r="WRR24" s="6"/>
      <c r="WRZ24" s="6"/>
      <c r="WSH24" s="6"/>
      <c r="WSP24" s="6"/>
      <c r="WSX24" s="6"/>
      <c r="WTF24" s="6"/>
      <c r="WTN24" s="6"/>
      <c r="WTV24" s="6"/>
      <c r="WUD24" s="6"/>
      <c r="WUL24" s="6"/>
      <c r="WUT24" s="6"/>
      <c r="WVB24" s="6"/>
      <c r="WVJ24" s="6"/>
      <c r="WVR24" s="6"/>
      <c r="WVZ24" s="6"/>
      <c r="WWH24" s="6"/>
      <c r="WWP24" s="6"/>
      <c r="WWX24" s="6"/>
      <c r="WXF24" s="6"/>
      <c r="WXN24" s="6"/>
      <c r="WXV24" s="6"/>
      <c r="WYD24" s="6"/>
      <c r="WYL24" s="6"/>
      <c r="WYT24" s="6"/>
      <c r="WZB24" s="6"/>
      <c r="WZJ24" s="6"/>
      <c r="WZR24" s="6"/>
      <c r="WZZ24" s="6"/>
      <c r="XAH24" s="6"/>
      <c r="XAP24" s="6"/>
      <c r="XAX24" s="6"/>
      <c r="XBF24" s="6"/>
      <c r="XBN24" s="6"/>
      <c r="XBV24" s="6"/>
      <c r="XCD24" s="6"/>
      <c r="XCL24" s="6"/>
      <c r="XCT24" s="6"/>
      <c r="XDB24" s="6"/>
      <c r="XDJ24" s="6"/>
      <c r="XDR24" s="6"/>
      <c r="XDZ24" s="6"/>
      <c r="XEH24" s="6"/>
    </row>
    <row r="25" spans="1:1022 1030:2046 2054:3070 3078:4094 4102:5118 5126:6142 6150:7166 7174:8190 8198:9214 9222:10234 10242:11258 11266:12282 12290:13306 13314:14330 14338:15354 15362:16362" ht="16.899999999999999" customHeight="1">
      <c r="A25" s="112"/>
      <c r="X25" s="128"/>
      <c r="Y25" s="191"/>
      <c r="Z25" s="129"/>
      <c r="AA25" s="129"/>
      <c r="AB25" s="130"/>
    </row>
    <row r="26" spans="1:1022 1030:2046 2054:3070 3078:4094 4102:5118 5126:6142 6150:7166 7174:8190 8198:9214 9222:10234 10242:11258 11266:12282 12290:13306 13314:14330 14338:15354 15362:16362">
      <c r="X26" s="128"/>
      <c r="Y26" s="191"/>
      <c r="Z26" s="129"/>
      <c r="AA26" s="129"/>
      <c r="AB26" s="131"/>
    </row>
    <row r="27" spans="1:1022 1030:2046 2054:3070 3078:4094 4102:5118 5126:6142 6150:7166 7174:8190 8198:9214 9222:10234 10242:11258 11266:12282 12290:13306 13314:14330 14338:15354 15362:16362">
      <c r="X27" s="132">
        <v>2019</v>
      </c>
      <c r="Y27" s="191">
        <v>2020</v>
      </c>
      <c r="Z27" s="86">
        <v>2021</v>
      </c>
      <c r="AA27" s="86">
        <v>2022</v>
      </c>
      <c r="AB27" s="131"/>
    </row>
    <row r="28" spans="1:1022 1030:2046 2054:3070 3078:4094 4102:5118 5126:6142 6150:7166 7174:8190 8198:9214 9222:10234 10242:11258 11266:12282 12290:13306 13314:14330 14338:15354 15362:16362">
      <c r="X28" s="133">
        <v>2700</v>
      </c>
      <c r="Y28" s="192">
        <v>2500</v>
      </c>
      <c r="Z28" s="128">
        <v>2900</v>
      </c>
      <c r="AA28" s="128">
        <v>2300</v>
      </c>
      <c r="AB28" s="131"/>
    </row>
    <row r="29" spans="1:1022 1030:2046 2054:3070 3078:4094 4102:5118 5126:6142 6150:7166 7174:8190 8198:9214 9222:10234 10242:11258 11266:12282 12290:13306 13314:14330 14338:15354 15362:16362">
      <c r="X29" s="134">
        <v>6800</v>
      </c>
      <c r="Y29" s="193">
        <v>11200</v>
      </c>
      <c r="Z29" s="128">
        <v>2800</v>
      </c>
      <c r="AA29" s="128">
        <v>2500</v>
      </c>
      <c r="AB29" s="131"/>
    </row>
    <row r="30" spans="1:1022 1030:2046 2054:3070 3078:4094 4102:5118 5126:6142 6150:7166 7174:8190 8198:9214 9222:10234 10242:11258 11266:12282 12290:13306 13314:14330 14338:15354 15362:16362">
      <c r="X30" s="128"/>
      <c r="Y30" s="191"/>
      <c r="Z30" s="129"/>
      <c r="AA30" s="129"/>
      <c r="AB30" s="131"/>
    </row>
    <row r="31" spans="1:1022 1030:2046 2054:3070 3078:4094 4102:5118 5126:6142 6150:7166 7174:8190 8198:9214 9222:10234 10242:11258 11266:12282 12290:13306 13314:14330 14338:15354 15362:16362">
      <c r="X31" s="117"/>
      <c r="Y31" s="194"/>
      <c r="Z31" s="118"/>
      <c r="AA31" s="118"/>
      <c r="AB31" s="12"/>
    </row>
    <row r="32" spans="1:1022 1030:2046 2054:3070 3078:4094 4102:5118 5126:6142 6150:7166 7174:8190 8198:9214 9222:10234 10242:11258 11266:12282 12290:13306 13314:14330 14338:15354 15362:16362">
      <c r="X32" s="117"/>
      <c r="Y32" s="194"/>
      <c r="Z32" s="118"/>
      <c r="AA32" s="118"/>
      <c r="AB32" s="12"/>
    </row>
    <row r="33" spans="24:28">
      <c r="X33" s="117"/>
      <c r="Y33" s="194"/>
      <c r="Z33" s="118"/>
      <c r="AA33" s="118"/>
      <c r="AB33" s="12"/>
    </row>
    <row r="34" spans="24:28">
      <c r="X34" s="117"/>
      <c r="Y34" s="194"/>
      <c r="Z34" s="118"/>
      <c r="AA34" s="118"/>
      <c r="AB34" s="119"/>
    </row>
    <row r="35" spans="24:28">
      <c r="X35" s="117"/>
      <c r="Y35" s="194"/>
      <c r="Z35" s="118"/>
      <c r="AA35" s="118"/>
      <c r="AB35" s="119"/>
    </row>
    <row r="36" spans="24:28">
      <c r="X36" s="117"/>
      <c r="Y36" s="194"/>
      <c r="Z36" s="118"/>
      <c r="AA36" s="118"/>
      <c r="AB36" s="119"/>
    </row>
    <row r="37" spans="24:28">
      <c r="X37" s="117"/>
      <c r="Y37" s="194"/>
      <c r="Z37" s="118"/>
      <c r="AA37" s="118"/>
      <c r="AB37" s="119"/>
    </row>
    <row r="38" spans="24:28">
      <c r="X38" s="117"/>
      <c r="Y38" s="194"/>
      <c r="Z38" s="118"/>
      <c r="AA38" s="118"/>
      <c r="AB38" s="119"/>
    </row>
    <row r="39" spans="24:28">
      <c r="X39" s="117"/>
      <c r="Y39" s="194"/>
      <c r="Z39" s="118"/>
      <c r="AA39" s="118"/>
      <c r="AB39" s="119"/>
    </row>
    <row r="40" spans="24:28">
      <c r="X40" s="117"/>
      <c r="Y40" s="194"/>
      <c r="Z40" s="118"/>
      <c r="AA40" s="118"/>
      <c r="AB40" s="119"/>
    </row>
    <row r="41" spans="24:28">
      <c r="X41" s="120"/>
      <c r="Y41" s="194"/>
      <c r="Z41" s="118"/>
      <c r="AA41" s="118"/>
      <c r="AB41" s="119"/>
    </row>
    <row r="42" spans="24:28">
      <c r="Y42" s="194"/>
      <c r="Z42" s="118"/>
      <c r="AA42" s="118"/>
    </row>
    <row r="43" spans="24:28">
      <c r="Y43" s="194"/>
      <c r="Z43" s="118"/>
      <c r="AA43" s="118"/>
    </row>
  </sheetData>
  <mergeCells count="6">
    <mergeCell ref="A21:W21"/>
    <mergeCell ref="A2:A3"/>
    <mergeCell ref="H2:L2"/>
    <mergeCell ref="B2:F2"/>
    <mergeCell ref="N2:R2"/>
    <mergeCell ref="T2:X2"/>
  </mergeCells>
  <pageMargins left="0.25" right="0.25" top="0.75" bottom="0.75" header="0.3" footer="0.3"/>
  <pageSetup paperSize="9" scale="57"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S41"/>
  <sheetViews>
    <sheetView zoomScale="80" zoomScaleNormal="80" workbookViewId="0">
      <selection activeCell="I13" sqref="I13:S14"/>
    </sheetView>
  </sheetViews>
  <sheetFormatPr defaultColWidth="9" defaultRowHeight="14.25"/>
  <cols>
    <col min="1" max="1" width="27.625" style="1" customWidth="1"/>
    <col min="2" max="9" width="8.875" style="1" customWidth="1"/>
    <col min="10" max="11" width="9" style="1" customWidth="1"/>
    <col min="12" max="14" width="9" style="1"/>
    <col min="15" max="15" width="9.375" style="1" customWidth="1"/>
    <col min="16" max="16384" width="9" style="1"/>
  </cols>
  <sheetData>
    <row r="1" spans="1:19" ht="24.95" customHeight="1">
      <c r="A1" s="196" t="s">
        <v>153</v>
      </c>
      <c r="B1" s="196"/>
      <c r="C1" s="196"/>
      <c r="D1" s="196"/>
      <c r="E1" s="196"/>
      <c r="F1" s="196"/>
      <c r="G1" s="196"/>
      <c r="H1" s="196"/>
      <c r="I1" s="196"/>
    </row>
    <row r="2" spans="1:19">
      <c r="A2" s="12"/>
      <c r="B2" s="137">
        <v>2006</v>
      </c>
      <c r="C2" s="137">
        <v>2007</v>
      </c>
      <c r="D2" s="137">
        <v>2008</v>
      </c>
      <c r="E2" s="137">
        <v>2009</v>
      </c>
      <c r="F2" s="137">
        <v>2010</v>
      </c>
      <c r="G2" s="137">
        <v>2011</v>
      </c>
      <c r="H2" s="137">
        <v>2012</v>
      </c>
      <c r="I2" s="137">
        <v>2013</v>
      </c>
      <c r="J2" s="137">
        <v>2014</v>
      </c>
      <c r="K2" s="137">
        <v>2015</v>
      </c>
      <c r="L2" s="137">
        <v>2016</v>
      </c>
      <c r="M2" s="137">
        <v>2017</v>
      </c>
      <c r="N2" s="137">
        <v>2018</v>
      </c>
      <c r="O2" s="168">
        <v>2019</v>
      </c>
      <c r="P2" s="137">
        <v>2020</v>
      </c>
      <c r="Q2" s="137">
        <v>2021</v>
      </c>
      <c r="R2" s="137" t="s">
        <v>155</v>
      </c>
      <c r="S2" s="137" t="s">
        <v>156</v>
      </c>
    </row>
    <row r="3" spans="1:19">
      <c r="A3" s="14" t="s">
        <v>95</v>
      </c>
      <c r="B3" s="15">
        <v>3730</v>
      </c>
      <c r="C3" s="15">
        <v>3730</v>
      </c>
      <c r="D3" s="15">
        <v>3720</v>
      </c>
      <c r="E3" s="15">
        <v>3720</v>
      </c>
      <c r="F3" s="15">
        <v>3720</v>
      </c>
      <c r="G3" s="15">
        <v>3760</v>
      </c>
      <c r="H3" s="15">
        <v>3680</v>
      </c>
      <c r="I3" s="15">
        <v>3640</v>
      </c>
      <c r="J3" s="16">
        <v>3740</v>
      </c>
      <c r="K3" s="16">
        <v>3840</v>
      </c>
      <c r="L3" s="54">
        <v>3950</v>
      </c>
      <c r="M3" s="3">
        <v>4000</v>
      </c>
      <c r="N3" s="3">
        <v>4060</v>
      </c>
      <c r="O3" s="108">
        <v>4110</v>
      </c>
      <c r="P3" s="108">
        <v>4200</v>
      </c>
      <c r="Q3" s="108">
        <v>4170</v>
      </c>
      <c r="R3" s="108">
        <v>4160</v>
      </c>
      <c r="S3" s="108">
        <v>4230</v>
      </c>
    </row>
    <row r="4" spans="1:19">
      <c r="A4" s="14" t="s">
        <v>96</v>
      </c>
      <c r="B4" s="15">
        <v>10750</v>
      </c>
      <c r="C4" s="15">
        <v>10800</v>
      </c>
      <c r="D4" s="15">
        <v>10950</v>
      </c>
      <c r="E4" s="15">
        <v>11150</v>
      </c>
      <c r="F4" s="15">
        <v>11300</v>
      </c>
      <c r="G4" s="15">
        <v>11550</v>
      </c>
      <c r="H4" s="15">
        <v>11800</v>
      </c>
      <c r="I4" s="15">
        <v>12000</v>
      </c>
      <c r="J4" s="16">
        <v>12200</v>
      </c>
      <c r="K4" s="16">
        <v>12450</v>
      </c>
      <c r="L4" s="55">
        <v>12700</v>
      </c>
      <c r="M4" s="3">
        <v>12850</v>
      </c>
      <c r="N4" s="3">
        <v>12950</v>
      </c>
      <c r="O4" s="108">
        <v>13100</v>
      </c>
      <c r="P4" s="108">
        <v>13450</v>
      </c>
      <c r="Q4" s="108">
        <v>13500</v>
      </c>
      <c r="R4" s="108">
        <v>13600</v>
      </c>
      <c r="S4" s="108">
        <v>13800</v>
      </c>
    </row>
    <row r="5" spans="1:19">
      <c r="A5" s="14" t="s">
        <v>97</v>
      </c>
      <c r="B5" s="15">
        <v>44100</v>
      </c>
      <c r="C5" s="15">
        <v>45100</v>
      </c>
      <c r="D5" s="15">
        <v>46000</v>
      </c>
      <c r="E5" s="15">
        <v>46900</v>
      </c>
      <c r="F5" s="15">
        <v>47600</v>
      </c>
      <c r="G5" s="15">
        <v>49400</v>
      </c>
      <c r="H5" s="15">
        <v>50500</v>
      </c>
      <c r="I5" s="15">
        <v>52300</v>
      </c>
      <c r="J5" s="16">
        <v>54300</v>
      </c>
      <c r="K5" s="16">
        <v>56800</v>
      </c>
      <c r="L5" s="55">
        <v>58700</v>
      </c>
      <c r="M5" s="3">
        <v>60300</v>
      </c>
      <c r="N5" s="3">
        <v>61300</v>
      </c>
      <c r="O5" s="108">
        <v>62800</v>
      </c>
      <c r="P5" s="108">
        <v>64700</v>
      </c>
      <c r="Q5" s="108">
        <v>66200</v>
      </c>
      <c r="R5" s="108">
        <v>67500</v>
      </c>
      <c r="S5" s="108">
        <v>69000</v>
      </c>
    </row>
    <row r="6" spans="1:19">
      <c r="A6" s="14" t="s">
        <v>98</v>
      </c>
      <c r="B6" s="15">
        <v>361800</v>
      </c>
      <c r="C6" s="15">
        <v>365600</v>
      </c>
      <c r="D6" s="15">
        <v>368700</v>
      </c>
      <c r="E6" s="15">
        <v>372300</v>
      </c>
      <c r="F6" s="15">
        <v>376300</v>
      </c>
      <c r="G6" s="15">
        <v>362300</v>
      </c>
      <c r="H6" s="15">
        <v>355100</v>
      </c>
      <c r="I6" s="15">
        <v>356700</v>
      </c>
      <c r="J6" s="16">
        <v>358000</v>
      </c>
      <c r="K6" s="16">
        <v>365600</v>
      </c>
      <c r="L6" s="55">
        <v>374600</v>
      </c>
      <c r="M6" s="3">
        <v>380400</v>
      </c>
      <c r="N6" s="3">
        <v>383800</v>
      </c>
      <c r="O6" s="108">
        <v>387200</v>
      </c>
      <c r="P6" s="108">
        <v>391600</v>
      </c>
      <c r="Q6" s="108">
        <v>391200</v>
      </c>
      <c r="R6" s="108">
        <v>390500</v>
      </c>
      <c r="S6" s="108">
        <v>396200</v>
      </c>
    </row>
    <row r="7" spans="1:19">
      <c r="A7" s="14" t="s">
        <v>99</v>
      </c>
      <c r="B7" s="15">
        <v>34900</v>
      </c>
      <c r="C7" s="15">
        <v>36700</v>
      </c>
      <c r="D7" s="15">
        <v>38200</v>
      </c>
      <c r="E7" s="15">
        <v>39600</v>
      </c>
      <c r="F7" s="15">
        <v>41000</v>
      </c>
      <c r="G7" s="15">
        <v>42900</v>
      </c>
      <c r="H7" s="15">
        <v>44400</v>
      </c>
      <c r="I7" s="15">
        <v>46700</v>
      </c>
      <c r="J7" s="16">
        <v>49600</v>
      </c>
      <c r="K7" s="16">
        <v>53100</v>
      </c>
      <c r="L7" s="55">
        <v>56400</v>
      </c>
      <c r="M7" s="3">
        <v>60000</v>
      </c>
      <c r="N7" s="3">
        <v>63300</v>
      </c>
      <c r="O7" s="108">
        <v>66300</v>
      </c>
      <c r="P7" s="108">
        <v>70300</v>
      </c>
      <c r="Q7" s="108">
        <v>73800</v>
      </c>
      <c r="R7" s="108">
        <v>77300</v>
      </c>
      <c r="S7" s="108">
        <v>81300</v>
      </c>
    </row>
    <row r="8" spans="1:19">
      <c r="A8" s="14" t="s">
        <v>100</v>
      </c>
      <c r="B8" s="15">
        <v>28000</v>
      </c>
      <c r="C8" s="15">
        <v>28600</v>
      </c>
      <c r="D8" s="15">
        <v>29100</v>
      </c>
      <c r="E8" s="15">
        <v>29600</v>
      </c>
      <c r="F8" s="15">
        <v>30100</v>
      </c>
      <c r="G8" s="15">
        <v>31000</v>
      </c>
      <c r="H8" s="15">
        <v>31700</v>
      </c>
      <c r="I8" s="15">
        <v>32300</v>
      </c>
      <c r="J8" s="16">
        <v>32800</v>
      </c>
      <c r="K8" s="16">
        <v>33300</v>
      </c>
      <c r="L8" s="55">
        <v>33900</v>
      </c>
      <c r="M8" s="3">
        <v>34400</v>
      </c>
      <c r="N8" s="3">
        <v>34600</v>
      </c>
      <c r="O8" s="108">
        <v>34900</v>
      </c>
      <c r="P8" s="108">
        <v>35700</v>
      </c>
      <c r="Q8" s="108">
        <v>35800</v>
      </c>
      <c r="R8" s="108">
        <v>36100</v>
      </c>
      <c r="S8" s="108">
        <v>36800</v>
      </c>
    </row>
    <row r="9" spans="1:19">
      <c r="A9" s="14" t="s">
        <v>101</v>
      </c>
      <c r="B9" s="15">
        <v>43800</v>
      </c>
      <c r="C9" s="15">
        <v>44000</v>
      </c>
      <c r="D9" s="15">
        <v>44000</v>
      </c>
      <c r="E9" s="15">
        <v>44200</v>
      </c>
      <c r="F9" s="15">
        <v>44500</v>
      </c>
      <c r="G9" s="15">
        <v>44900</v>
      </c>
      <c r="H9" s="15">
        <v>45100</v>
      </c>
      <c r="I9" s="15">
        <v>45400</v>
      </c>
      <c r="J9" s="16">
        <v>45800</v>
      </c>
      <c r="K9" s="16">
        <v>46300</v>
      </c>
      <c r="L9" s="55">
        <v>47000</v>
      </c>
      <c r="M9" s="3">
        <v>47400</v>
      </c>
      <c r="N9" s="3">
        <v>47600</v>
      </c>
      <c r="O9" s="108">
        <v>47900</v>
      </c>
      <c r="P9" s="108">
        <v>48300</v>
      </c>
      <c r="Q9" s="108">
        <v>48500</v>
      </c>
      <c r="R9" s="108">
        <v>48500</v>
      </c>
      <c r="S9" s="108">
        <v>48900</v>
      </c>
    </row>
    <row r="10" spans="1:19">
      <c r="A10" s="14" t="s">
        <v>102</v>
      </c>
      <c r="B10" s="15">
        <v>3900</v>
      </c>
      <c r="C10" s="15">
        <v>3950</v>
      </c>
      <c r="D10" s="15">
        <v>4010</v>
      </c>
      <c r="E10" s="15">
        <v>4060</v>
      </c>
      <c r="F10" s="15">
        <v>4130</v>
      </c>
      <c r="G10" s="15">
        <v>4210</v>
      </c>
      <c r="H10" s="15">
        <v>4280</v>
      </c>
      <c r="I10" s="15">
        <v>4300</v>
      </c>
      <c r="J10" s="16">
        <v>4440</v>
      </c>
      <c r="K10" s="16">
        <v>4550</v>
      </c>
      <c r="L10" s="55">
        <v>4720</v>
      </c>
      <c r="M10" s="3">
        <v>4900</v>
      </c>
      <c r="N10" s="3">
        <v>5100</v>
      </c>
      <c r="O10" s="108">
        <v>5280</v>
      </c>
      <c r="P10" s="108">
        <v>5440</v>
      </c>
      <c r="Q10" s="108">
        <v>5440</v>
      </c>
      <c r="R10" s="108">
        <v>5490</v>
      </c>
      <c r="S10" s="108">
        <v>5690</v>
      </c>
    </row>
    <row r="11" spans="1:19">
      <c r="A11" s="14" t="s">
        <v>103</v>
      </c>
      <c r="B11" s="15">
        <v>7380</v>
      </c>
      <c r="C11" s="15">
        <v>7430</v>
      </c>
      <c r="D11" s="15">
        <v>7470</v>
      </c>
      <c r="E11" s="15">
        <v>7520</v>
      </c>
      <c r="F11" s="15">
        <v>7580</v>
      </c>
      <c r="G11" s="15">
        <v>7680</v>
      </c>
      <c r="H11" s="15">
        <v>7720</v>
      </c>
      <c r="I11" s="15">
        <v>7810</v>
      </c>
      <c r="J11" s="16">
        <v>7870</v>
      </c>
      <c r="K11" s="16">
        <v>7950</v>
      </c>
      <c r="L11" s="55">
        <v>8070</v>
      </c>
      <c r="M11" s="3">
        <v>8120</v>
      </c>
      <c r="N11" s="3">
        <v>8120</v>
      </c>
      <c r="O11" s="108">
        <v>8180</v>
      </c>
      <c r="P11" s="108">
        <v>8270</v>
      </c>
      <c r="Q11" s="108">
        <v>8270</v>
      </c>
      <c r="R11" s="108">
        <v>8300</v>
      </c>
      <c r="S11" s="108">
        <v>8400</v>
      </c>
    </row>
    <row r="12" spans="1:19">
      <c r="A12" s="14" t="s">
        <v>104</v>
      </c>
      <c r="B12" s="15">
        <v>20700</v>
      </c>
      <c r="C12" s="15">
        <v>20700</v>
      </c>
      <c r="D12" s="15">
        <v>20800</v>
      </c>
      <c r="E12" s="15">
        <v>20900</v>
      </c>
      <c r="F12" s="15">
        <v>21000</v>
      </c>
      <c r="G12" s="15">
        <v>21200</v>
      </c>
      <c r="H12" s="15">
        <v>21300</v>
      </c>
      <c r="I12" s="15">
        <v>21400</v>
      </c>
      <c r="J12" s="16">
        <v>21700</v>
      </c>
      <c r="K12" s="16">
        <v>22000</v>
      </c>
      <c r="L12" s="54">
        <v>22400</v>
      </c>
      <c r="M12" s="3">
        <v>22700</v>
      </c>
      <c r="N12" s="3">
        <v>22900</v>
      </c>
      <c r="O12" s="108">
        <v>23200</v>
      </c>
      <c r="P12" s="108">
        <v>23700</v>
      </c>
      <c r="Q12" s="108">
        <v>23800</v>
      </c>
      <c r="R12" s="108">
        <v>24000</v>
      </c>
      <c r="S12" s="108">
        <v>24300</v>
      </c>
    </row>
    <row r="13" spans="1:19">
      <c r="A13" s="14" t="s">
        <v>105</v>
      </c>
      <c r="B13" s="85">
        <v>1570</v>
      </c>
      <c r="C13" s="85">
        <v>1580</v>
      </c>
      <c r="D13" s="85">
        <v>1590</v>
      </c>
      <c r="E13" s="85">
        <v>1600</v>
      </c>
      <c r="F13" s="85">
        <v>1610</v>
      </c>
      <c r="G13" s="85">
        <v>1640</v>
      </c>
      <c r="H13" s="85">
        <v>1660</v>
      </c>
      <c r="I13" s="85">
        <v>1690</v>
      </c>
      <c r="J13" s="63">
        <v>1700</v>
      </c>
      <c r="K13" s="63">
        <v>1730</v>
      </c>
      <c r="L13" s="64">
        <v>1770</v>
      </c>
      <c r="M13" s="64">
        <v>1800</v>
      </c>
      <c r="N13" s="64">
        <v>1810</v>
      </c>
      <c r="O13" s="3">
        <v>1890</v>
      </c>
      <c r="P13" s="3">
        <v>1930</v>
      </c>
      <c r="Q13" s="108">
        <v>1980</v>
      </c>
      <c r="R13" s="108">
        <v>2000</v>
      </c>
      <c r="S13" s="108">
        <v>2040</v>
      </c>
    </row>
    <row r="14" spans="1:19" s="23" customFormat="1">
      <c r="A14" s="21" t="s">
        <v>106</v>
      </c>
      <c r="B14" s="22">
        <f>SUM(B5:B7)</f>
        <v>440800</v>
      </c>
      <c r="C14" s="22">
        <f t="shared" ref="C14:O14" si="0">SUM(C5:C7)</f>
        <v>447400</v>
      </c>
      <c r="D14" s="22">
        <f t="shared" si="0"/>
        <v>452900</v>
      </c>
      <c r="E14" s="22">
        <f t="shared" si="0"/>
        <v>458800</v>
      </c>
      <c r="F14" s="22">
        <f t="shared" si="0"/>
        <v>464900</v>
      </c>
      <c r="G14" s="22">
        <f t="shared" si="0"/>
        <v>454600</v>
      </c>
      <c r="H14" s="22">
        <f t="shared" si="0"/>
        <v>450000</v>
      </c>
      <c r="I14" s="22">
        <f t="shared" si="0"/>
        <v>455700</v>
      </c>
      <c r="J14" s="22">
        <f t="shared" si="0"/>
        <v>461900</v>
      </c>
      <c r="K14" s="22">
        <f t="shared" si="0"/>
        <v>475500</v>
      </c>
      <c r="L14" s="22">
        <f t="shared" si="0"/>
        <v>489700</v>
      </c>
      <c r="M14" s="22">
        <f t="shared" si="0"/>
        <v>500700</v>
      </c>
      <c r="N14" s="22">
        <f t="shared" si="0"/>
        <v>508400</v>
      </c>
      <c r="O14" s="105">
        <f t="shared" si="0"/>
        <v>516300</v>
      </c>
      <c r="P14" s="22">
        <f>SUM(P5:P7)</f>
        <v>526600</v>
      </c>
      <c r="Q14" s="108">
        <f>SUM(Q5:Q7)</f>
        <v>531200</v>
      </c>
      <c r="R14" s="108">
        <f>SUM(R5:R7)</f>
        <v>535300</v>
      </c>
      <c r="S14" s="108">
        <f>SUM(S5:S7)</f>
        <v>546500</v>
      </c>
    </row>
    <row r="15" spans="1:19">
      <c r="A15" s="14" t="s">
        <v>107</v>
      </c>
      <c r="B15" s="15">
        <v>540000</v>
      </c>
      <c r="C15" s="15">
        <v>546900</v>
      </c>
      <c r="D15" s="15">
        <v>552900</v>
      </c>
      <c r="E15" s="15">
        <v>559200</v>
      </c>
      <c r="F15" s="15">
        <v>565700</v>
      </c>
      <c r="G15" s="15">
        <v>560700</v>
      </c>
      <c r="H15" s="15">
        <v>558800</v>
      </c>
      <c r="I15" s="76">
        <v>562900</v>
      </c>
      <c r="J15" s="16">
        <v>574300</v>
      </c>
      <c r="K15" s="37">
        <v>586400</v>
      </c>
      <c r="L15" s="3">
        <v>599900</v>
      </c>
      <c r="M15" s="3">
        <v>612000</v>
      </c>
      <c r="N15" s="3">
        <f>'1. RCs'!$S$17</f>
        <v>622800</v>
      </c>
      <c r="O15" s="109">
        <v>631700</v>
      </c>
      <c r="P15" s="109">
        <v>644000</v>
      </c>
      <c r="Q15" s="108">
        <v>649000</v>
      </c>
      <c r="R15" s="108">
        <v>653400</v>
      </c>
      <c r="S15" s="108">
        <v>666300</v>
      </c>
    </row>
    <row r="16" spans="1:19">
      <c r="A16" s="14" t="s">
        <v>26</v>
      </c>
      <c r="B16" s="61">
        <v>4184600</v>
      </c>
      <c r="C16" s="61">
        <v>4228300</v>
      </c>
      <c r="D16" s="61">
        <v>4268900</v>
      </c>
      <c r="E16" s="61">
        <v>4315800</v>
      </c>
      <c r="F16" s="61">
        <v>4367800</v>
      </c>
      <c r="G16" s="61">
        <v>4405200</v>
      </c>
      <c r="H16" s="61">
        <v>4433000</v>
      </c>
      <c r="I16" s="61">
        <v>4442100</v>
      </c>
      <c r="J16" s="62">
        <v>4509700</v>
      </c>
      <c r="K16" s="16">
        <v>4596700</v>
      </c>
      <c r="L16" s="3">
        <v>4693200</v>
      </c>
      <c r="M16" s="3">
        <v>4793900</v>
      </c>
      <c r="N16" s="3">
        <v>4885500</v>
      </c>
      <c r="O16" s="109">
        <v>4979200</v>
      </c>
      <c r="P16" s="109">
        <v>5090200</v>
      </c>
      <c r="Q16" s="108">
        <v>5111300</v>
      </c>
      <c r="R16" s="108">
        <v>5117200</v>
      </c>
      <c r="S16" s="108">
        <v>5223100</v>
      </c>
    </row>
    <row r="17" spans="1:19" ht="41.25" customHeight="1">
      <c r="A17" s="230" t="s">
        <v>108</v>
      </c>
      <c r="B17" s="230"/>
      <c r="C17" s="230"/>
      <c r="D17" s="230"/>
      <c r="E17" s="230"/>
      <c r="F17" s="230"/>
      <c r="G17" s="230"/>
      <c r="H17" s="230"/>
      <c r="I17" s="230"/>
      <c r="J17" s="230"/>
      <c r="K17" s="230"/>
      <c r="L17" s="230"/>
      <c r="M17" s="230"/>
      <c r="N17" s="230"/>
      <c r="O17" s="230"/>
      <c r="P17" s="231"/>
      <c r="Q17" s="86"/>
      <c r="R17" s="86"/>
    </row>
    <row r="18" spans="1:19" ht="18" customHeight="1">
      <c r="A18" s="229" t="s">
        <v>154</v>
      </c>
      <c r="B18" s="229"/>
      <c r="C18" s="229"/>
      <c r="D18" s="229"/>
      <c r="E18" s="229"/>
      <c r="F18" s="229"/>
      <c r="G18" s="229"/>
      <c r="H18" s="229"/>
      <c r="I18" s="229"/>
      <c r="J18" s="229"/>
      <c r="K18" s="229"/>
      <c r="L18" s="229"/>
      <c r="M18" s="229"/>
      <c r="N18" s="229"/>
      <c r="O18" s="229"/>
      <c r="P18" s="229"/>
      <c r="Q18" s="86"/>
      <c r="R18" s="86"/>
    </row>
    <row r="19" spans="1:19" ht="18" customHeight="1">
      <c r="A19" s="97" t="s">
        <v>28</v>
      </c>
      <c r="B19" s="97"/>
      <c r="C19" s="97"/>
      <c r="D19" s="97"/>
      <c r="E19" s="97"/>
      <c r="F19" s="97"/>
      <c r="G19" s="97"/>
      <c r="H19" s="97"/>
      <c r="I19" s="97"/>
      <c r="J19" s="97"/>
      <c r="K19" s="97"/>
      <c r="L19" s="97"/>
      <c r="M19" s="97"/>
      <c r="N19" s="97"/>
      <c r="O19" s="97"/>
      <c r="P19" s="97"/>
      <c r="Q19" s="86"/>
      <c r="R19" s="86"/>
    </row>
    <row r="20" spans="1:19" ht="48.4" customHeight="1">
      <c r="A20" s="228" t="s">
        <v>109</v>
      </c>
      <c r="B20" s="228"/>
      <c r="C20" s="228"/>
      <c r="D20" s="228"/>
      <c r="E20" s="228"/>
      <c r="F20" s="228"/>
      <c r="G20" s="228"/>
      <c r="H20" s="228"/>
      <c r="I20" s="228"/>
      <c r="J20" s="228"/>
      <c r="K20" s="228"/>
      <c r="L20" s="228"/>
      <c r="M20" s="228"/>
      <c r="N20" s="228"/>
      <c r="O20" s="228"/>
      <c r="P20" s="228"/>
    </row>
    <row r="21" spans="1:19" ht="22.9" customHeight="1">
      <c r="A21" s="94" t="s">
        <v>110</v>
      </c>
    </row>
    <row r="22" spans="1:19" ht="21.75" customHeight="1">
      <c r="A22" s="43"/>
      <c r="B22" s="137">
        <v>2006</v>
      </c>
      <c r="C22" s="137">
        <v>2007</v>
      </c>
      <c r="D22" s="137">
        <v>2008</v>
      </c>
      <c r="E22" s="137">
        <v>2009</v>
      </c>
      <c r="F22" s="137">
        <v>2010</v>
      </c>
      <c r="G22" s="137">
        <v>2011</v>
      </c>
      <c r="H22" s="137">
        <v>2012</v>
      </c>
      <c r="I22" s="137">
        <v>2013</v>
      </c>
      <c r="J22" s="137">
        <v>2014</v>
      </c>
      <c r="K22" s="137">
        <v>2015</v>
      </c>
      <c r="L22" s="137">
        <v>2016</v>
      </c>
      <c r="M22" s="137">
        <v>2017</v>
      </c>
      <c r="N22" s="137">
        <v>2018</v>
      </c>
      <c r="O22" s="137">
        <v>2019</v>
      </c>
      <c r="P22" s="137">
        <v>2020</v>
      </c>
      <c r="Q22" s="137">
        <v>2021</v>
      </c>
      <c r="R22" s="137">
        <v>2022</v>
      </c>
      <c r="S22" s="137">
        <v>2023</v>
      </c>
    </row>
    <row r="23" spans="1:19">
      <c r="A23" s="43" t="s">
        <v>95</v>
      </c>
      <c r="B23" s="50">
        <f>B3/($B15)</f>
        <v>6.9074074074074072E-3</v>
      </c>
      <c r="C23" s="50">
        <f>C3/(C$15)</f>
        <v>6.8202596452733586E-3</v>
      </c>
      <c r="D23" s="50">
        <f>D3/(D$15)</f>
        <v>6.7281606077048287E-3</v>
      </c>
      <c r="E23" s="50">
        <f t="shared" ref="E23:P23" si="1">E3/(E$15)</f>
        <v>6.652360515021459E-3</v>
      </c>
      <c r="F23" s="50">
        <f t="shared" si="1"/>
        <v>6.5759236344352127E-3</v>
      </c>
      <c r="G23" s="50">
        <f t="shared" si="1"/>
        <v>6.705903335116818E-3</v>
      </c>
      <c r="H23" s="50">
        <f t="shared" si="1"/>
        <v>6.5855404438081603E-3</v>
      </c>
      <c r="I23" s="50">
        <f t="shared" si="1"/>
        <v>6.4665127020785218E-3</v>
      </c>
      <c r="J23" s="50">
        <f t="shared" si="1"/>
        <v>6.5122758140344766E-3</v>
      </c>
      <c r="K23" s="50">
        <f t="shared" si="1"/>
        <v>6.5484311050477487E-3</v>
      </c>
      <c r="L23" s="50">
        <f t="shared" si="1"/>
        <v>6.5844307384564094E-3</v>
      </c>
      <c r="M23" s="50">
        <f t="shared" si="1"/>
        <v>6.5359477124183009E-3</v>
      </c>
      <c r="N23" s="50">
        <f t="shared" si="1"/>
        <v>6.5189466923570973E-3</v>
      </c>
      <c r="O23" s="50">
        <f t="shared" si="1"/>
        <v>6.5062529681810984E-3</v>
      </c>
      <c r="P23" s="50">
        <f t="shared" si="1"/>
        <v>6.5217391304347823E-3</v>
      </c>
      <c r="Q23" s="50">
        <f>Q3/(Q$15)</f>
        <v>6.425269645608629E-3</v>
      </c>
      <c r="R23" s="50">
        <f>R3/R$15</f>
        <v>6.366697275788185E-3</v>
      </c>
      <c r="S23" s="50">
        <f>S3/S$15</f>
        <v>6.3484916704187305E-3</v>
      </c>
    </row>
    <row r="24" spans="1:19">
      <c r="A24" s="43" t="s">
        <v>96</v>
      </c>
      <c r="B24" s="50">
        <f>B4/($B15)</f>
        <v>1.9907407407407408E-2</v>
      </c>
      <c r="C24" s="50">
        <f>C4/(C$15)</f>
        <v>1.9747668678003292E-2</v>
      </c>
      <c r="D24" s="50">
        <f t="shared" ref="D24:Q24" si="2">D4/(D$15)</f>
        <v>1.9804666304937601E-2</v>
      </c>
      <c r="E24" s="50">
        <f t="shared" si="2"/>
        <v>1.9939198855507868E-2</v>
      </c>
      <c r="F24" s="50">
        <f t="shared" si="2"/>
        <v>1.9975251900300514E-2</v>
      </c>
      <c r="G24" s="50">
        <f t="shared" si="2"/>
        <v>2.0599250936329586E-2</v>
      </c>
      <c r="H24" s="50">
        <f t="shared" si="2"/>
        <v>2.1116678596993559E-2</v>
      </c>
      <c r="I24" s="50">
        <f t="shared" si="2"/>
        <v>2.1318173743116006E-2</v>
      </c>
      <c r="J24" s="50">
        <f t="shared" si="2"/>
        <v>2.124325265540658E-2</v>
      </c>
      <c r="K24" s="50">
        <f t="shared" si="2"/>
        <v>2.1231241473397E-2</v>
      </c>
      <c r="L24" s="50">
        <f t="shared" si="2"/>
        <v>2.1170195032505418E-2</v>
      </c>
      <c r="M24" s="50">
        <f t="shared" si="2"/>
        <v>2.0996732026143793E-2</v>
      </c>
      <c r="N24" s="50">
        <f t="shared" si="2"/>
        <v>2.0793192035966603E-2</v>
      </c>
      <c r="O24" s="50">
        <f t="shared" si="2"/>
        <v>2.073769194237771E-2</v>
      </c>
      <c r="P24" s="50">
        <f t="shared" si="2"/>
        <v>2.0885093167701863E-2</v>
      </c>
      <c r="Q24" s="50">
        <f t="shared" si="2"/>
        <v>2.0801232665639446E-2</v>
      </c>
      <c r="R24" s="50">
        <f t="shared" ref="R24:S31" si="3">R4/R$15</f>
        <v>2.0814202632384451E-2</v>
      </c>
      <c r="S24" s="50">
        <f t="shared" si="3"/>
        <v>2.0711391265195857E-2</v>
      </c>
    </row>
    <row r="25" spans="1:19">
      <c r="A25" s="43" t="s">
        <v>97</v>
      </c>
      <c r="B25" s="50">
        <f>B5/($B15)</f>
        <v>8.1666666666666665E-2</v>
      </c>
      <c r="C25" s="50">
        <f t="shared" ref="C25:Q31" si="4">C5/(C$15)</f>
        <v>8.2464801609069299E-2</v>
      </c>
      <c r="D25" s="50">
        <f t="shared" si="4"/>
        <v>8.3197684933984439E-2</v>
      </c>
      <c r="E25" s="50">
        <f t="shared" si="4"/>
        <v>8.3869814020028619E-2</v>
      </c>
      <c r="F25" s="50">
        <f t="shared" si="4"/>
        <v>8.4143538978257021E-2</v>
      </c>
      <c r="G25" s="50">
        <f t="shared" si="4"/>
        <v>8.810415551988586E-2</v>
      </c>
      <c r="H25" s="50">
        <f t="shared" si="4"/>
        <v>9.0372226198997846E-2</v>
      </c>
      <c r="I25" s="50">
        <f t="shared" si="4"/>
        <v>9.2911707230413934E-2</v>
      </c>
      <c r="J25" s="50">
        <f t="shared" si="4"/>
        <v>9.4549886818735857E-2</v>
      </c>
      <c r="K25" s="50">
        <f t="shared" si="4"/>
        <v>9.6862210095497947E-2</v>
      </c>
      <c r="L25" s="50">
        <f t="shared" si="4"/>
        <v>9.784964160693449E-2</v>
      </c>
      <c r="M25" s="50">
        <f t="shared" si="4"/>
        <v>9.8529411764705879E-2</v>
      </c>
      <c r="N25" s="50">
        <f t="shared" si="4"/>
        <v>9.8426461143224148E-2</v>
      </c>
      <c r="O25" s="50">
        <f t="shared" si="4"/>
        <v>9.9414278929871772E-2</v>
      </c>
      <c r="P25" s="50">
        <f t="shared" si="4"/>
        <v>0.10046583850931677</v>
      </c>
      <c r="Q25" s="50">
        <f t="shared" si="4"/>
        <v>0.10200308166409862</v>
      </c>
      <c r="R25" s="50">
        <f t="shared" si="3"/>
        <v>0.10330578512396695</v>
      </c>
      <c r="S25" s="50">
        <f t="shared" si="3"/>
        <v>0.10355695632597929</v>
      </c>
    </row>
    <row r="26" spans="1:19">
      <c r="A26" s="43" t="s">
        <v>98</v>
      </c>
      <c r="B26" s="50">
        <f>B6/($B15)</f>
        <v>0.67</v>
      </c>
      <c r="C26" s="50">
        <f t="shared" si="4"/>
        <v>0.66849515450722252</v>
      </c>
      <c r="D26" s="50">
        <f t="shared" si="4"/>
        <v>0.66684753119913187</v>
      </c>
      <c r="E26" s="50">
        <f t="shared" si="4"/>
        <v>0.66577253218884125</v>
      </c>
      <c r="F26" s="50">
        <f t="shared" si="4"/>
        <v>0.66519356549407815</v>
      </c>
      <c r="G26" s="50">
        <f t="shared" si="4"/>
        <v>0.64615658997681469</v>
      </c>
      <c r="H26" s="50">
        <f t="shared" si="4"/>
        <v>0.63546886184681461</v>
      </c>
      <c r="I26" s="50">
        <f t="shared" si="4"/>
        <v>0.63368271451412328</v>
      </c>
      <c r="J26" s="50">
        <f t="shared" si="4"/>
        <v>0.62336757792094721</v>
      </c>
      <c r="K26" s="50">
        <f t="shared" si="4"/>
        <v>0.62346521145975442</v>
      </c>
      <c r="L26" s="50">
        <f t="shared" si="4"/>
        <v>0.62443740623437238</v>
      </c>
      <c r="M26" s="50">
        <f t="shared" si="4"/>
        <v>0.6215686274509804</v>
      </c>
      <c r="N26" s="50">
        <f t="shared" si="4"/>
        <v>0.61624919717405269</v>
      </c>
      <c r="O26" s="50">
        <f t="shared" si="4"/>
        <v>0.61294918473959159</v>
      </c>
      <c r="P26" s="50">
        <f t="shared" si="4"/>
        <v>0.60807453416149071</v>
      </c>
      <c r="Q26" s="50">
        <f t="shared" si="4"/>
        <v>0.60277349768875188</v>
      </c>
      <c r="R26" s="50">
        <f t="shared" si="3"/>
        <v>0.59764309764309764</v>
      </c>
      <c r="S26" s="50">
        <f t="shared" si="3"/>
        <v>0.5946270448746811</v>
      </c>
    </row>
    <row r="27" spans="1:19">
      <c r="A27" s="43" t="s">
        <v>99</v>
      </c>
      <c r="B27" s="50">
        <f>B7/($B15)</f>
        <v>6.4629629629629634E-2</v>
      </c>
      <c r="C27" s="50">
        <f t="shared" si="4"/>
        <v>6.7105503748400075E-2</v>
      </c>
      <c r="D27" s="50">
        <f t="shared" si="4"/>
        <v>6.9090251401700123E-2</v>
      </c>
      <c r="E27" s="50">
        <f t="shared" si="4"/>
        <v>7.0815450643776826E-2</v>
      </c>
      <c r="F27" s="50">
        <f t="shared" si="4"/>
        <v>7.2476577691355848E-2</v>
      </c>
      <c r="G27" s="50">
        <f t="shared" si="4"/>
        <v>7.6511503477795617E-2</v>
      </c>
      <c r="H27" s="50">
        <f t="shared" si="4"/>
        <v>7.9455977093772376E-2</v>
      </c>
      <c r="I27" s="50">
        <f t="shared" si="4"/>
        <v>8.2963226150293126E-2</v>
      </c>
      <c r="J27" s="50">
        <f t="shared" si="4"/>
        <v>8.6366010795751347E-2</v>
      </c>
      <c r="K27" s="50">
        <f t="shared" si="4"/>
        <v>9.0552523874488408E-2</v>
      </c>
      <c r="L27" s="50">
        <f t="shared" si="4"/>
        <v>9.4015669278213032E-2</v>
      </c>
      <c r="M27" s="50">
        <f t="shared" si="4"/>
        <v>9.8039215686274508E-2</v>
      </c>
      <c r="N27" s="50">
        <f t="shared" si="4"/>
        <v>0.10163776493256262</v>
      </c>
      <c r="O27" s="50">
        <f t="shared" si="4"/>
        <v>0.10495488364730093</v>
      </c>
      <c r="P27" s="50">
        <f t="shared" si="4"/>
        <v>0.10916149068322982</v>
      </c>
      <c r="Q27" s="50">
        <f t="shared" si="4"/>
        <v>0.11371340523882897</v>
      </c>
      <c r="R27" s="50">
        <f t="shared" si="3"/>
        <v>0.11830425466789103</v>
      </c>
      <c r="S27" s="50">
        <f t="shared" si="3"/>
        <v>0.1220171094101756</v>
      </c>
    </row>
    <row r="28" spans="1:19">
      <c r="A28" s="43" t="s">
        <v>100</v>
      </c>
      <c r="B28" s="50">
        <f>B8/($B15)</f>
        <v>5.185185185185185E-2</v>
      </c>
      <c r="C28" s="50">
        <f t="shared" si="4"/>
        <v>5.2294752239897602E-2</v>
      </c>
      <c r="D28" s="50">
        <f t="shared" si="4"/>
        <v>5.2631578947368418E-2</v>
      </c>
      <c r="E28" s="50">
        <f t="shared" si="4"/>
        <v>5.2932761087267528E-2</v>
      </c>
      <c r="F28" s="50">
        <f t="shared" si="4"/>
        <v>5.3208414353897823E-2</v>
      </c>
      <c r="G28" s="50">
        <f t="shared" si="4"/>
        <v>5.5288032816122705E-2</v>
      </c>
      <c r="H28" s="50">
        <f t="shared" si="4"/>
        <v>5.6728704366499641E-2</v>
      </c>
      <c r="I28" s="50">
        <f t="shared" si="4"/>
        <v>5.7381417658553917E-2</v>
      </c>
      <c r="J28" s="50">
        <f t="shared" si="4"/>
        <v>5.7113007139125892E-2</v>
      </c>
      <c r="K28" s="50">
        <f t="shared" si="4"/>
        <v>5.6787175989085947E-2</v>
      </c>
      <c r="L28" s="50">
        <f t="shared" si="4"/>
        <v>5.6509418236372726E-2</v>
      </c>
      <c r="M28" s="50">
        <f t="shared" si="4"/>
        <v>5.6209150326797387E-2</v>
      </c>
      <c r="N28" s="50">
        <f t="shared" si="4"/>
        <v>5.5555555555555552E-2</v>
      </c>
      <c r="O28" s="50">
        <f t="shared" si="4"/>
        <v>5.5247744182365048E-2</v>
      </c>
      <c r="P28" s="50">
        <f t="shared" si="4"/>
        <v>5.5434782608695651E-2</v>
      </c>
      <c r="Q28" s="50">
        <f t="shared" si="4"/>
        <v>5.5161787365177198E-2</v>
      </c>
      <c r="R28" s="50">
        <f t="shared" si="3"/>
        <v>5.5249464340373429E-2</v>
      </c>
      <c r="S28" s="50">
        <f t="shared" si="3"/>
        <v>5.5230376707188951E-2</v>
      </c>
    </row>
    <row r="29" spans="1:19">
      <c r="A29" s="43" t="s">
        <v>101</v>
      </c>
      <c r="B29" s="50">
        <f>B9/($B15)</f>
        <v>8.1111111111111106E-2</v>
      </c>
      <c r="C29" s="50">
        <f t="shared" si="4"/>
        <v>8.0453464984457851E-2</v>
      </c>
      <c r="D29" s="50">
        <f t="shared" si="4"/>
        <v>7.9580394284680778E-2</v>
      </c>
      <c r="E29" s="50">
        <f t="shared" si="4"/>
        <v>7.9041487839771107E-2</v>
      </c>
      <c r="F29" s="50">
        <f t="shared" si="4"/>
        <v>7.8663602616227679E-2</v>
      </c>
      <c r="G29" s="50">
        <f t="shared" si="4"/>
        <v>8.0078473336900297E-2</v>
      </c>
      <c r="H29" s="50">
        <f t="shared" si="4"/>
        <v>8.070866141732283E-2</v>
      </c>
      <c r="I29" s="50">
        <f t="shared" si="4"/>
        <v>8.065375732812223E-2</v>
      </c>
      <c r="J29" s="50">
        <f t="shared" si="4"/>
        <v>7.974925996865749E-2</v>
      </c>
      <c r="K29" s="50">
        <f t="shared" si="4"/>
        <v>7.8956343792633013E-2</v>
      </c>
      <c r="L29" s="50">
        <f t="shared" si="4"/>
        <v>7.8346391065177531E-2</v>
      </c>
      <c r="M29" s="50">
        <f t="shared" si="4"/>
        <v>7.7450980392156865E-2</v>
      </c>
      <c r="N29" s="50">
        <f t="shared" si="4"/>
        <v>7.6429030186255617E-2</v>
      </c>
      <c r="O29" s="50">
        <f t="shared" si="4"/>
        <v>7.5827133132816207E-2</v>
      </c>
      <c r="P29" s="50">
        <f t="shared" si="4"/>
        <v>7.4999999999999997E-2</v>
      </c>
      <c r="Q29" s="50">
        <f t="shared" si="4"/>
        <v>7.4730354391371337E-2</v>
      </c>
      <c r="R29" s="50">
        <f t="shared" si="3"/>
        <v>7.4227119681665135E-2</v>
      </c>
      <c r="S29" s="50">
        <f t="shared" si="3"/>
        <v>7.3390364700585325E-2</v>
      </c>
    </row>
    <row r="30" spans="1:19">
      <c r="A30" s="43" t="s">
        <v>102</v>
      </c>
      <c r="B30" s="50">
        <f>B10/($B15)</f>
        <v>7.2222222222222219E-3</v>
      </c>
      <c r="C30" s="50">
        <f t="shared" si="4"/>
        <v>7.2225269701956486E-3</v>
      </c>
      <c r="D30" s="50">
        <f t="shared" si="4"/>
        <v>7.2526677518538613E-3</v>
      </c>
      <c r="E30" s="50">
        <f t="shared" si="4"/>
        <v>7.2603719599427753E-3</v>
      </c>
      <c r="F30" s="50">
        <f t="shared" si="4"/>
        <v>7.3006894113487718E-3</v>
      </c>
      <c r="G30" s="50">
        <f t="shared" si="4"/>
        <v>7.5084715534153735E-3</v>
      </c>
      <c r="H30" s="50">
        <f t="shared" si="4"/>
        <v>7.6592698639942735E-3</v>
      </c>
      <c r="I30" s="50">
        <f t="shared" si="4"/>
        <v>7.6390122579499025E-3</v>
      </c>
      <c r="J30" s="50">
        <f t="shared" si="4"/>
        <v>7.7311509663938712E-3</v>
      </c>
      <c r="K30" s="50">
        <f t="shared" si="4"/>
        <v>7.7592087312414737E-3</v>
      </c>
      <c r="L30" s="50">
        <f t="shared" si="4"/>
        <v>7.8679779963327229E-3</v>
      </c>
      <c r="M30" s="50">
        <f t="shared" si="4"/>
        <v>8.0065359477124176E-3</v>
      </c>
      <c r="N30" s="50">
        <f t="shared" si="4"/>
        <v>8.1888246628131021E-3</v>
      </c>
      <c r="O30" s="50">
        <f t="shared" si="4"/>
        <v>8.358397973721704E-3</v>
      </c>
      <c r="P30" s="50">
        <f t="shared" si="4"/>
        <v>8.4472049689441001E-3</v>
      </c>
      <c r="Q30" s="50">
        <f t="shared" si="4"/>
        <v>8.3821263482280438E-3</v>
      </c>
      <c r="R30" s="50">
        <f t="shared" si="3"/>
        <v>8.4022038567493108E-3</v>
      </c>
      <c r="S30" s="50">
        <f t="shared" si="3"/>
        <v>8.5396968332582916E-3</v>
      </c>
    </row>
    <row r="31" spans="1:19">
      <c r="A31" s="43" t="s">
        <v>103</v>
      </c>
      <c r="B31" s="50">
        <f>B11/($B15)</f>
        <v>1.3666666666666667E-2</v>
      </c>
      <c r="C31" s="50">
        <f t="shared" si="4"/>
        <v>1.3585664655330043E-2</v>
      </c>
      <c r="D31" s="50">
        <f t="shared" si="4"/>
        <v>1.3510580575149212E-2</v>
      </c>
      <c r="E31" s="50">
        <f t="shared" si="4"/>
        <v>1.3447782546494993E-2</v>
      </c>
      <c r="F31" s="50">
        <f t="shared" si="4"/>
        <v>1.3399328265865299E-2</v>
      </c>
      <c r="G31" s="50">
        <f t="shared" si="4"/>
        <v>1.3697164258962011E-2</v>
      </c>
      <c r="H31" s="50">
        <f t="shared" si="4"/>
        <v>1.3815318539727988E-2</v>
      </c>
      <c r="I31" s="50">
        <f t="shared" si="4"/>
        <v>1.3874578077811334E-2</v>
      </c>
      <c r="J31" s="50">
        <f t="shared" si="4"/>
        <v>1.3703639212954902E-2</v>
      </c>
      <c r="K31" s="50">
        <f t="shared" si="4"/>
        <v>1.3557298772169168E-2</v>
      </c>
      <c r="L31" s="50">
        <f t="shared" si="4"/>
        <v>1.3452242040340057E-2</v>
      </c>
      <c r="M31" s="50">
        <f t="shared" si="4"/>
        <v>1.3267973856209151E-2</v>
      </c>
      <c r="N31" s="50">
        <f t="shared" si="4"/>
        <v>1.3037893384714195E-2</v>
      </c>
      <c r="O31" s="50">
        <f t="shared" si="4"/>
        <v>1.2949184739591578E-2</v>
      </c>
      <c r="P31" s="50">
        <f t="shared" si="4"/>
        <v>1.2841614906832298E-2</v>
      </c>
      <c r="Q31" s="50">
        <f t="shared" si="4"/>
        <v>1.2742681047765794E-2</v>
      </c>
      <c r="R31" s="50">
        <f t="shared" si="3"/>
        <v>1.2702785430058157E-2</v>
      </c>
      <c r="S31" s="50">
        <f t="shared" si="3"/>
        <v>1.2606933813597478E-2</v>
      </c>
    </row>
    <row r="32" spans="1:19">
      <c r="A32" s="43" t="s">
        <v>105</v>
      </c>
      <c r="B32" s="50">
        <f>B13/($B15)</f>
        <v>2.9074074074074076E-3</v>
      </c>
      <c r="C32" s="50">
        <f t="shared" ref="C32:Q32" si="5">C13/(C$15)</f>
        <v>2.8890107880782594E-3</v>
      </c>
      <c r="D32" s="50">
        <f t="shared" si="5"/>
        <v>2.8757460661964188E-3</v>
      </c>
      <c r="E32" s="50">
        <f t="shared" si="5"/>
        <v>2.8612303290414878E-3</v>
      </c>
      <c r="F32" s="50">
        <f t="shared" si="5"/>
        <v>2.8460314654410465E-3</v>
      </c>
      <c r="G32" s="50">
        <f t="shared" si="5"/>
        <v>2.9249152844658464E-3</v>
      </c>
      <c r="H32" s="50">
        <f t="shared" si="5"/>
        <v>2.970651395848246E-3</v>
      </c>
      <c r="I32" s="50">
        <f t="shared" si="5"/>
        <v>3.0023094688221711E-3</v>
      </c>
      <c r="J32" s="50">
        <f t="shared" si="5"/>
        <v>2.9601253700156714E-3</v>
      </c>
      <c r="K32" s="50">
        <f t="shared" si="5"/>
        <v>2.9502046384720327E-3</v>
      </c>
      <c r="L32" s="50">
        <f t="shared" si="5"/>
        <v>2.9504917486247706E-3</v>
      </c>
      <c r="M32" s="50">
        <f t="shared" si="5"/>
        <v>2.9411764705882353E-3</v>
      </c>
      <c r="N32" s="50">
        <f t="shared" si="5"/>
        <v>2.9062299293513166E-3</v>
      </c>
      <c r="O32" s="50">
        <f t="shared" si="5"/>
        <v>2.9919265474117459E-3</v>
      </c>
      <c r="P32" s="50">
        <f t="shared" si="5"/>
        <v>2.9968944099378883E-3</v>
      </c>
      <c r="Q32" s="50">
        <f t="shared" si="5"/>
        <v>3.0508474576271187E-3</v>
      </c>
      <c r="R32" s="50">
        <v>3.0000000000000001E-3</v>
      </c>
      <c r="S32" s="50">
        <f>S13/S$15</f>
        <v>3.0616839261593878E-3</v>
      </c>
    </row>
    <row r="33" spans="1:19">
      <c r="A33" s="43" t="s">
        <v>106</v>
      </c>
      <c r="B33" s="50">
        <f>B14/($B15)</f>
        <v>0.8162962962962963</v>
      </c>
      <c r="C33" s="50">
        <f t="shared" ref="C33:Q33" si="6">C14/(C$15)</f>
        <v>0.81806545986469192</v>
      </c>
      <c r="D33" s="50">
        <f t="shared" si="6"/>
        <v>0.81913546753481647</v>
      </c>
      <c r="E33" s="50">
        <f t="shared" si="6"/>
        <v>0.82045779685264664</v>
      </c>
      <c r="F33" s="50">
        <f t="shared" si="6"/>
        <v>0.82181368216369099</v>
      </c>
      <c r="G33" s="50">
        <f t="shared" si="6"/>
        <v>0.81077224897449618</v>
      </c>
      <c r="H33" s="50">
        <f t="shared" si="6"/>
        <v>0.80529706513958488</v>
      </c>
      <c r="I33" s="50">
        <f t="shared" si="6"/>
        <v>0.80955764789483031</v>
      </c>
      <c r="J33" s="50">
        <f t="shared" si="6"/>
        <v>0.80428347553543444</v>
      </c>
      <c r="K33" s="50">
        <f t="shared" si="6"/>
        <v>0.81087994542974084</v>
      </c>
      <c r="L33" s="50">
        <f t="shared" si="6"/>
        <v>0.81630271711951996</v>
      </c>
      <c r="M33" s="50">
        <f t="shared" si="6"/>
        <v>0.81813725490196076</v>
      </c>
      <c r="N33" s="50">
        <f t="shared" si="6"/>
        <v>0.81631342324983946</v>
      </c>
      <c r="O33" s="50">
        <f t="shared" si="6"/>
        <v>0.81731834731676434</v>
      </c>
      <c r="P33" s="50">
        <f t="shared" si="6"/>
        <v>0.81770186335403727</v>
      </c>
      <c r="Q33" s="50">
        <f t="shared" si="6"/>
        <v>0.81848998459167954</v>
      </c>
      <c r="R33" s="50">
        <f>R14/R$15</f>
        <v>0.81925313743495565</v>
      </c>
      <c r="S33" s="50">
        <f>S14/S$15</f>
        <v>0.820201110610836</v>
      </c>
    </row>
    <row r="34" spans="1:19">
      <c r="A34" s="43" t="s">
        <v>107</v>
      </c>
      <c r="B34" s="50">
        <f>B15/($B15)</f>
        <v>1</v>
      </c>
      <c r="C34" s="50">
        <f t="shared" ref="C34:Q34" si="7">C15/(C$15)</f>
        <v>1</v>
      </c>
      <c r="D34" s="50">
        <f t="shared" si="7"/>
        <v>1</v>
      </c>
      <c r="E34" s="50">
        <f t="shared" si="7"/>
        <v>1</v>
      </c>
      <c r="F34" s="50">
        <f t="shared" si="7"/>
        <v>1</v>
      </c>
      <c r="G34" s="50">
        <f t="shared" si="7"/>
        <v>1</v>
      </c>
      <c r="H34" s="50">
        <f t="shared" si="7"/>
        <v>1</v>
      </c>
      <c r="I34" s="50">
        <f t="shared" si="7"/>
        <v>1</v>
      </c>
      <c r="J34" s="50">
        <f t="shared" si="7"/>
        <v>1</v>
      </c>
      <c r="K34" s="50">
        <f t="shared" si="7"/>
        <v>1</v>
      </c>
      <c r="L34" s="50">
        <f t="shared" si="7"/>
        <v>1</v>
      </c>
      <c r="M34" s="50">
        <f t="shared" si="7"/>
        <v>1</v>
      </c>
      <c r="N34" s="50">
        <f t="shared" si="7"/>
        <v>1</v>
      </c>
      <c r="O34" s="50">
        <f t="shared" si="7"/>
        <v>1</v>
      </c>
      <c r="P34" s="50">
        <f t="shared" si="7"/>
        <v>1</v>
      </c>
      <c r="Q34" s="50">
        <f t="shared" si="7"/>
        <v>1</v>
      </c>
      <c r="R34" s="50">
        <f>R15/R$15</f>
        <v>1</v>
      </c>
      <c r="S34" s="50">
        <f>S15/S15</f>
        <v>1</v>
      </c>
    </row>
    <row r="41" spans="1:19" ht="12.4" customHeight="1"/>
  </sheetData>
  <mergeCells count="4">
    <mergeCell ref="A20:P20"/>
    <mergeCell ref="A18:P18"/>
    <mergeCell ref="A1:I1"/>
    <mergeCell ref="A17:P17"/>
  </mergeCells>
  <pageMargins left="0.7" right="0.7" top="0.75" bottom="0.75" header="0.3" footer="0.3"/>
  <pageSetup paperSize="9" orientation="portrait" r:id="rId1"/>
  <ignoredErrors>
    <ignoredError sqref="B14 C14:S14"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zoomScale="90" zoomScaleNormal="90" workbookViewId="0">
      <selection activeCell="J35" sqref="J35"/>
    </sheetView>
  </sheetViews>
  <sheetFormatPr defaultColWidth="9" defaultRowHeight="14.25"/>
  <cols>
    <col min="1" max="16384" width="9" style="1"/>
  </cols>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K42"/>
  <sheetViews>
    <sheetView zoomScale="80" zoomScaleNormal="80" workbookViewId="0">
      <selection activeCell="N9" sqref="N9"/>
    </sheetView>
  </sheetViews>
  <sheetFormatPr defaultColWidth="9" defaultRowHeight="14.25"/>
  <cols>
    <col min="1" max="1" width="2" style="1" customWidth="1"/>
    <col min="2" max="2" width="23.875" style="1" customWidth="1"/>
    <col min="3" max="14" width="9.5" style="1" customWidth="1"/>
    <col min="15" max="15" width="8.25" style="1" customWidth="1"/>
    <col min="16" max="16" width="8.875" style="1" customWidth="1"/>
    <col min="17" max="22" width="8" style="1" hidden="1" customWidth="1"/>
    <col min="23" max="23" width="10" style="1" hidden="1" customWidth="1"/>
    <col min="24" max="24" width="8" style="1" hidden="1" customWidth="1"/>
    <col min="25" max="25" width="7.375" style="1" hidden="1" customWidth="1"/>
    <col min="26" max="26" width="9.75" style="1" hidden="1" customWidth="1"/>
    <col min="27" max="27" width="9.25" style="1" customWidth="1"/>
    <col min="28" max="28" width="8.125" style="1" customWidth="1"/>
    <col min="29" max="29" width="9" style="1"/>
    <col min="30" max="30" width="9" style="70"/>
    <col min="31" max="36" width="9" style="1"/>
    <col min="37" max="37" width="9" style="154"/>
    <col min="38" max="16384" width="9" style="1"/>
  </cols>
  <sheetData>
    <row r="1" spans="1:37" s="2" customFormat="1" ht="24.95" customHeight="1">
      <c r="A1" s="196" t="s">
        <v>159</v>
      </c>
      <c r="B1" s="196"/>
      <c r="C1" s="196"/>
      <c r="D1" s="196"/>
      <c r="E1" s="196"/>
      <c r="F1" s="196"/>
      <c r="G1" s="196"/>
      <c r="H1" s="196"/>
      <c r="I1" s="196"/>
      <c r="J1" s="196"/>
      <c r="K1" s="196"/>
      <c r="L1" s="196"/>
      <c r="M1" s="196"/>
      <c r="N1" s="196"/>
      <c r="O1" s="196"/>
      <c r="P1" s="196"/>
      <c r="Q1" s="196"/>
      <c r="R1" s="196"/>
      <c r="S1" s="196"/>
      <c r="T1" s="196"/>
      <c r="U1" s="196"/>
      <c r="V1" s="196"/>
      <c r="W1" s="196"/>
      <c r="X1" s="196"/>
      <c r="Y1" s="196"/>
      <c r="Z1" s="196"/>
      <c r="AA1" s="196"/>
      <c r="AD1" s="69"/>
      <c r="AK1" s="153"/>
    </row>
    <row r="2" spans="1:37" ht="13.9" customHeight="1">
      <c r="A2" s="240" t="s">
        <v>161</v>
      </c>
      <c r="B2" s="241"/>
      <c r="C2" s="232" t="s">
        <v>111</v>
      </c>
      <c r="D2" s="233"/>
      <c r="E2" s="233"/>
      <c r="F2" s="233"/>
      <c r="G2" s="233"/>
      <c r="H2" s="233"/>
      <c r="I2" s="233"/>
      <c r="J2" s="233"/>
      <c r="K2" s="233"/>
      <c r="L2" s="233"/>
      <c r="M2" s="234"/>
      <c r="N2" s="175"/>
      <c r="O2" s="213" t="s">
        <v>160</v>
      </c>
      <c r="P2" s="213"/>
      <c r="Q2" s="202" t="s">
        <v>112</v>
      </c>
      <c r="R2" s="203"/>
      <c r="S2" s="202" t="s">
        <v>113</v>
      </c>
      <c r="T2" s="203"/>
      <c r="U2" s="202" t="s">
        <v>38</v>
      </c>
      <c r="V2" s="203"/>
      <c r="W2" s="202" t="s">
        <v>114</v>
      </c>
      <c r="X2" s="203"/>
      <c r="Y2" s="213" t="s">
        <v>115</v>
      </c>
      <c r="Z2" s="213"/>
      <c r="AA2" s="211" t="s">
        <v>39</v>
      </c>
      <c r="AB2" s="211"/>
      <c r="AC2" s="211" t="s">
        <v>141</v>
      </c>
      <c r="AD2" s="211"/>
      <c r="AE2" s="206" t="s">
        <v>140</v>
      </c>
      <c r="AF2" s="207"/>
      <c r="AG2" s="206" t="s">
        <v>139</v>
      </c>
      <c r="AH2" s="207"/>
      <c r="AI2" s="206" t="s">
        <v>149</v>
      </c>
      <c r="AJ2" s="207"/>
    </row>
    <row r="3" spans="1:37" ht="44.45" customHeight="1">
      <c r="A3" s="242"/>
      <c r="B3" s="243"/>
      <c r="C3" s="246">
        <v>2006</v>
      </c>
      <c r="D3" s="246">
        <v>2013</v>
      </c>
      <c r="E3" s="252">
        <v>2014</v>
      </c>
      <c r="F3" s="246">
        <v>2015</v>
      </c>
      <c r="G3" s="248">
        <v>2016</v>
      </c>
      <c r="H3" s="248">
        <v>2017</v>
      </c>
      <c r="I3" s="176"/>
      <c r="J3" s="176"/>
      <c r="K3" s="176"/>
      <c r="L3" s="176"/>
      <c r="M3" s="176"/>
      <c r="N3" s="176"/>
      <c r="O3" s="213"/>
      <c r="P3" s="213"/>
      <c r="Q3" s="204"/>
      <c r="R3" s="205"/>
      <c r="S3" s="204"/>
      <c r="T3" s="205"/>
      <c r="U3" s="204"/>
      <c r="V3" s="205"/>
      <c r="W3" s="204"/>
      <c r="X3" s="205"/>
      <c r="Y3" s="213"/>
      <c r="Z3" s="213"/>
      <c r="AA3" s="211"/>
      <c r="AB3" s="211"/>
      <c r="AC3" s="211"/>
      <c r="AD3" s="211"/>
      <c r="AE3" s="208"/>
      <c r="AF3" s="210"/>
      <c r="AG3" s="208"/>
      <c r="AH3" s="210"/>
      <c r="AI3" s="208"/>
      <c r="AJ3" s="210"/>
    </row>
    <row r="4" spans="1:37">
      <c r="A4" s="244"/>
      <c r="B4" s="245"/>
      <c r="C4" s="247"/>
      <c r="D4" s="247"/>
      <c r="E4" s="253"/>
      <c r="F4" s="247"/>
      <c r="G4" s="249"/>
      <c r="H4" s="249"/>
      <c r="I4" s="177">
        <v>2018</v>
      </c>
      <c r="J4" s="177">
        <v>2019</v>
      </c>
      <c r="K4" s="177">
        <v>2020</v>
      </c>
      <c r="L4" s="177">
        <v>2021</v>
      </c>
      <c r="M4" s="177" t="s">
        <v>155</v>
      </c>
      <c r="N4" s="177" t="s">
        <v>156</v>
      </c>
      <c r="O4" s="163" t="s">
        <v>40</v>
      </c>
      <c r="P4" s="174" t="s">
        <v>158</v>
      </c>
      <c r="Q4" s="174"/>
      <c r="R4" s="174" t="s">
        <v>43</v>
      </c>
      <c r="S4" s="174" t="s">
        <v>40</v>
      </c>
      <c r="T4" s="174" t="s">
        <v>41</v>
      </c>
      <c r="U4" s="174" t="s">
        <v>40</v>
      </c>
      <c r="V4" s="174" t="s">
        <v>41</v>
      </c>
      <c r="W4" s="174" t="s">
        <v>40</v>
      </c>
      <c r="X4" s="174" t="s">
        <v>41</v>
      </c>
      <c r="Y4" s="174" t="s">
        <v>40</v>
      </c>
      <c r="Z4" s="174" t="s">
        <v>41</v>
      </c>
      <c r="AA4" s="163" t="s">
        <v>42</v>
      </c>
      <c r="AB4" s="163" t="s">
        <v>43</v>
      </c>
      <c r="AC4" s="163" t="s">
        <v>42</v>
      </c>
      <c r="AD4" s="178" t="s">
        <v>43</v>
      </c>
      <c r="AE4" s="163" t="s">
        <v>40</v>
      </c>
      <c r="AF4" s="163" t="s">
        <v>41</v>
      </c>
      <c r="AG4" s="163" t="s">
        <v>40</v>
      </c>
      <c r="AH4" s="163" t="s">
        <v>41</v>
      </c>
      <c r="AI4" s="163" t="s">
        <v>40</v>
      </c>
      <c r="AJ4" s="163" t="s">
        <v>41</v>
      </c>
    </row>
    <row r="5" spans="1:37">
      <c r="A5" s="237" t="s">
        <v>116</v>
      </c>
      <c r="B5" s="237"/>
      <c r="C5" s="15">
        <v>3730</v>
      </c>
      <c r="D5" s="16">
        <v>3640</v>
      </c>
      <c r="E5" s="16">
        <v>3740</v>
      </c>
      <c r="F5" s="16">
        <v>3840</v>
      </c>
      <c r="G5" s="16">
        <v>3950</v>
      </c>
      <c r="H5" s="16">
        <v>4000</v>
      </c>
      <c r="I5" s="16">
        <v>4060</v>
      </c>
      <c r="J5" s="3">
        <v>4110</v>
      </c>
      <c r="K5" s="108">
        <v>4200</v>
      </c>
      <c r="L5" s="108">
        <v>4170</v>
      </c>
      <c r="M5" s="108">
        <v>4160</v>
      </c>
      <c r="N5" s="108">
        <v>4230</v>
      </c>
      <c r="O5" s="16">
        <f>(N5-H5)/7</f>
        <v>32.857142857142854</v>
      </c>
      <c r="P5" s="77">
        <f>O5/H5</f>
        <v>8.2142857142857139E-3</v>
      </c>
      <c r="Q5" s="16">
        <f>E5-D5</f>
        <v>100</v>
      </c>
      <c r="R5" s="77">
        <f>Q5/D5</f>
        <v>2.7472527472527472E-2</v>
      </c>
      <c r="S5" s="88">
        <f>F5-E5</f>
        <v>100</v>
      </c>
      <c r="T5" s="77">
        <f>S5/E5</f>
        <v>2.6737967914438502E-2</v>
      </c>
      <c r="U5" s="16">
        <f>G5-F5</f>
        <v>110</v>
      </c>
      <c r="V5" s="77">
        <f>U5/F5</f>
        <v>2.8645833333333332E-2</v>
      </c>
      <c r="W5" s="16">
        <f>H5-G5</f>
        <v>50</v>
      </c>
      <c r="X5" s="77">
        <f>W5/G5</f>
        <v>1.2658227848101266E-2</v>
      </c>
      <c r="Y5" s="16">
        <f>I5-H5</f>
        <v>60</v>
      </c>
      <c r="Z5" s="77">
        <f>Y5/H5</f>
        <v>1.4999999999999999E-2</v>
      </c>
      <c r="AA5" s="3">
        <f>J5-I5</f>
        <v>50</v>
      </c>
      <c r="AB5" s="50">
        <f>AA5/I5</f>
        <v>1.2315270935960592E-2</v>
      </c>
      <c r="AC5" s="3">
        <f>K5-J5</f>
        <v>90</v>
      </c>
      <c r="AD5" s="50">
        <f>AC5/J5</f>
        <v>2.1897810218978103E-2</v>
      </c>
      <c r="AE5" s="3">
        <f>L5-K5</f>
        <v>-30</v>
      </c>
      <c r="AF5" s="50">
        <f>AE5/K5</f>
        <v>-7.1428571428571426E-3</v>
      </c>
      <c r="AG5" s="3">
        <f>M5-L5</f>
        <v>-10</v>
      </c>
      <c r="AH5" s="50">
        <f>AG5/L5</f>
        <v>-2.3980815347721821E-3</v>
      </c>
      <c r="AI5" s="3">
        <f>N5-M5</f>
        <v>70</v>
      </c>
      <c r="AJ5" s="50">
        <f>AI5/M5</f>
        <v>1.6826923076923076E-2</v>
      </c>
    </row>
    <row r="6" spans="1:37">
      <c r="A6" s="237" t="s">
        <v>117</v>
      </c>
      <c r="B6" s="237"/>
      <c r="C6" s="15">
        <v>10750</v>
      </c>
      <c r="D6" s="16">
        <v>12000</v>
      </c>
      <c r="E6" s="16">
        <v>12200</v>
      </c>
      <c r="F6" s="16">
        <v>12450</v>
      </c>
      <c r="G6" s="16">
        <v>12700</v>
      </c>
      <c r="H6" s="16">
        <v>12850</v>
      </c>
      <c r="I6" s="16">
        <v>12950</v>
      </c>
      <c r="J6" s="3">
        <v>13100</v>
      </c>
      <c r="K6" s="108">
        <v>13450</v>
      </c>
      <c r="L6" s="108">
        <v>13500</v>
      </c>
      <c r="M6" s="108">
        <v>13600</v>
      </c>
      <c r="N6" s="108">
        <v>13800</v>
      </c>
      <c r="O6" s="16">
        <f t="shared" ref="O6:O18" si="0">(N6-H6)/7</f>
        <v>135.71428571428572</v>
      </c>
      <c r="P6" s="77">
        <f t="shared" ref="P6:P18" si="1">O6/H6</f>
        <v>1.0561423012784881E-2</v>
      </c>
      <c r="Q6" s="16">
        <f t="shared" ref="Q6:Q18" si="2">E6-D6</f>
        <v>200</v>
      </c>
      <c r="R6" s="77">
        <f t="shared" ref="R6:R18" si="3">Q6/D6</f>
        <v>1.6666666666666666E-2</v>
      </c>
      <c r="S6" s="88">
        <f t="shared" ref="S6:S18" si="4">F6-E6</f>
        <v>250</v>
      </c>
      <c r="T6" s="77">
        <f t="shared" ref="T6:T18" si="5">S6/E6</f>
        <v>2.0491803278688523E-2</v>
      </c>
      <c r="U6" s="16">
        <f t="shared" ref="U6:U18" si="6">G6-F6</f>
        <v>250</v>
      </c>
      <c r="V6" s="77">
        <f t="shared" ref="V6:V18" si="7">U6/F6</f>
        <v>2.0080321285140562E-2</v>
      </c>
      <c r="W6" s="16">
        <f t="shared" ref="W6:W18" si="8">H6-G6</f>
        <v>150</v>
      </c>
      <c r="X6" s="77">
        <f t="shared" ref="X6:X18" si="9">W6/G6</f>
        <v>1.1811023622047244E-2</v>
      </c>
      <c r="Y6" s="16">
        <f t="shared" ref="Y6:Y18" si="10">I6-H6</f>
        <v>100</v>
      </c>
      <c r="Z6" s="77">
        <f t="shared" ref="Z6:Z18" si="11">Y6/H6</f>
        <v>7.7821011673151752E-3</v>
      </c>
      <c r="AA6" s="3">
        <f t="shared" ref="AA6:AA18" si="12">J6-I6</f>
        <v>150</v>
      </c>
      <c r="AB6" s="50">
        <f t="shared" ref="AB6:AB18" si="13">AA6/I6</f>
        <v>1.1583011583011582E-2</v>
      </c>
      <c r="AC6" s="3">
        <f t="shared" ref="AC6:AC18" si="14">K6-J6</f>
        <v>350</v>
      </c>
      <c r="AD6" s="50">
        <f t="shared" ref="AD6:AD18" si="15">AC6/J6</f>
        <v>2.6717557251908396E-2</v>
      </c>
      <c r="AE6" s="3">
        <f t="shared" ref="AE6:AE18" si="16">L6-K6</f>
        <v>50</v>
      </c>
      <c r="AF6" s="50">
        <f t="shared" ref="AF6:AF18" si="17">AE6/K6</f>
        <v>3.7174721189591076E-3</v>
      </c>
      <c r="AG6" s="3">
        <f t="shared" ref="AG6:AG18" si="18">M6-L6</f>
        <v>100</v>
      </c>
      <c r="AH6" s="50">
        <f t="shared" ref="AH6:AH18" si="19">AG6/L6</f>
        <v>7.4074074074074077E-3</v>
      </c>
      <c r="AI6" s="3">
        <f t="shared" ref="AI6:AI18" si="20">N6-M6</f>
        <v>200</v>
      </c>
      <c r="AJ6" s="50">
        <f t="shared" ref="AJ6:AJ18" si="21">AI6/M6</f>
        <v>1.4705882352941176E-2</v>
      </c>
    </row>
    <row r="7" spans="1:37">
      <c r="A7" s="237" t="s">
        <v>118</v>
      </c>
      <c r="B7" s="237"/>
      <c r="C7" s="15">
        <v>44100</v>
      </c>
      <c r="D7" s="16">
        <v>52300</v>
      </c>
      <c r="E7" s="16">
        <v>54300</v>
      </c>
      <c r="F7" s="16">
        <v>56800</v>
      </c>
      <c r="G7" s="16">
        <v>58700</v>
      </c>
      <c r="H7" s="16">
        <v>60300</v>
      </c>
      <c r="I7" s="16">
        <v>61300</v>
      </c>
      <c r="J7" s="3">
        <v>62800</v>
      </c>
      <c r="K7" s="108">
        <v>64700</v>
      </c>
      <c r="L7" s="108">
        <v>66200</v>
      </c>
      <c r="M7" s="108">
        <v>67500</v>
      </c>
      <c r="N7" s="108">
        <v>69000</v>
      </c>
      <c r="O7" s="16">
        <f t="shared" si="0"/>
        <v>1242.8571428571429</v>
      </c>
      <c r="P7" s="77">
        <f t="shared" si="1"/>
        <v>2.0611229566453448E-2</v>
      </c>
      <c r="Q7" s="16">
        <f t="shared" si="2"/>
        <v>2000</v>
      </c>
      <c r="R7" s="77">
        <f t="shared" si="3"/>
        <v>3.8240917782026769E-2</v>
      </c>
      <c r="S7" s="88">
        <f t="shared" si="4"/>
        <v>2500</v>
      </c>
      <c r="T7" s="77">
        <f t="shared" si="5"/>
        <v>4.6040515653775323E-2</v>
      </c>
      <c r="U7" s="16">
        <f t="shared" si="6"/>
        <v>1900</v>
      </c>
      <c r="V7" s="77">
        <f t="shared" si="7"/>
        <v>3.345070422535211E-2</v>
      </c>
      <c r="W7" s="16">
        <f t="shared" si="8"/>
        <v>1600</v>
      </c>
      <c r="X7" s="77">
        <f t="shared" si="9"/>
        <v>2.7257240204429302E-2</v>
      </c>
      <c r="Y7" s="16">
        <f t="shared" si="10"/>
        <v>1000</v>
      </c>
      <c r="Z7" s="77">
        <f t="shared" si="11"/>
        <v>1.658374792703151E-2</v>
      </c>
      <c r="AA7" s="3">
        <f t="shared" si="12"/>
        <v>1500</v>
      </c>
      <c r="AB7" s="50">
        <f t="shared" si="13"/>
        <v>2.4469820554649267E-2</v>
      </c>
      <c r="AC7" s="3">
        <f t="shared" si="14"/>
        <v>1900</v>
      </c>
      <c r="AD7" s="50">
        <f t="shared" si="15"/>
        <v>3.0254777070063694E-2</v>
      </c>
      <c r="AE7" s="3">
        <f t="shared" si="16"/>
        <v>1500</v>
      </c>
      <c r="AF7" s="50">
        <f t="shared" si="17"/>
        <v>2.3183925811437404E-2</v>
      </c>
      <c r="AG7" s="3">
        <f t="shared" si="18"/>
        <v>1300</v>
      </c>
      <c r="AH7" s="50">
        <f t="shared" si="19"/>
        <v>1.9637462235649546E-2</v>
      </c>
      <c r="AI7" s="3">
        <f t="shared" si="20"/>
        <v>1500</v>
      </c>
      <c r="AJ7" s="50">
        <f t="shared" si="21"/>
        <v>2.2222222222222223E-2</v>
      </c>
    </row>
    <row r="8" spans="1:37">
      <c r="A8" s="237" t="s">
        <v>119</v>
      </c>
      <c r="B8" s="237"/>
      <c r="C8" s="15">
        <v>361800</v>
      </c>
      <c r="D8" s="16">
        <v>356700</v>
      </c>
      <c r="E8" s="16">
        <v>358000</v>
      </c>
      <c r="F8" s="16">
        <v>365600</v>
      </c>
      <c r="G8" s="16">
        <v>374600</v>
      </c>
      <c r="H8" s="16">
        <v>380400</v>
      </c>
      <c r="I8" s="16">
        <v>383800</v>
      </c>
      <c r="J8" s="3">
        <v>387200</v>
      </c>
      <c r="K8" s="108">
        <v>391600</v>
      </c>
      <c r="L8" s="108">
        <v>391200</v>
      </c>
      <c r="M8" s="108">
        <v>390500</v>
      </c>
      <c r="N8" s="108">
        <v>396200</v>
      </c>
      <c r="O8" s="16">
        <f t="shared" si="0"/>
        <v>2257.1428571428573</v>
      </c>
      <c r="P8" s="77">
        <f t="shared" si="1"/>
        <v>5.9336037254018332E-3</v>
      </c>
      <c r="Q8" s="16">
        <f t="shared" si="2"/>
        <v>1300</v>
      </c>
      <c r="R8" s="77">
        <f t="shared" si="3"/>
        <v>3.6445192038127277E-3</v>
      </c>
      <c r="S8" s="88">
        <f t="shared" si="4"/>
        <v>7600</v>
      </c>
      <c r="T8" s="77">
        <f t="shared" si="5"/>
        <v>2.1229050279329607E-2</v>
      </c>
      <c r="U8" s="16">
        <f t="shared" si="6"/>
        <v>9000</v>
      </c>
      <c r="V8" s="77">
        <f t="shared" si="7"/>
        <v>2.461706783369803E-2</v>
      </c>
      <c r="W8" s="16">
        <f t="shared" si="8"/>
        <v>5800</v>
      </c>
      <c r="X8" s="77">
        <f t="shared" si="9"/>
        <v>1.5483182060864922E-2</v>
      </c>
      <c r="Y8" s="16">
        <f t="shared" si="10"/>
        <v>3400</v>
      </c>
      <c r="Z8" s="77">
        <f t="shared" si="11"/>
        <v>8.9379600420609884E-3</v>
      </c>
      <c r="AA8" s="3">
        <f t="shared" si="12"/>
        <v>3400</v>
      </c>
      <c r="AB8" s="50">
        <f t="shared" si="13"/>
        <v>8.8587806149035952E-3</v>
      </c>
      <c r="AC8" s="3">
        <f t="shared" si="14"/>
        <v>4400</v>
      </c>
      <c r="AD8" s="50">
        <f t="shared" si="15"/>
        <v>1.1363636363636364E-2</v>
      </c>
      <c r="AE8" s="3">
        <f t="shared" si="16"/>
        <v>-400</v>
      </c>
      <c r="AF8" s="50">
        <f t="shared" si="17"/>
        <v>-1.0214504596527069E-3</v>
      </c>
      <c r="AG8" s="3">
        <f t="shared" si="18"/>
        <v>-700</v>
      </c>
      <c r="AH8" s="50">
        <f t="shared" si="19"/>
        <v>-1.7893660531697342E-3</v>
      </c>
      <c r="AI8" s="3">
        <f t="shared" si="20"/>
        <v>5700</v>
      </c>
      <c r="AJ8" s="50">
        <f t="shared" si="21"/>
        <v>1.4596670934699104E-2</v>
      </c>
    </row>
    <row r="9" spans="1:37">
      <c r="A9" s="237" t="s">
        <v>120</v>
      </c>
      <c r="B9" s="237"/>
      <c r="C9" s="15">
        <v>34900</v>
      </c>
      <c r="D9" s="16">
        <v>46700</v>
      </c>
      <c r="E9" s="16">
        <v>49600</v>
      </c>
      <c r="F9" s="16">
        <v>53100</v>
      </c>
      <c r="G9" s="16">
        <v>56400</v>
      </c>
      <c r="H9" s="16">
        <v>60000</v>
      </c>
      <c r="I9" s="16">
        <v>63300</v>
      </c>
      <c r="J9" s="3">
        <v>66300</v>
      </c>
      <c r="K9" s="108">
        <v>70300</v>
      </c>
      <c r="L9" s="108">
        <v>73800</v>
      </c>
      <c r="M9" s="108">
        <v>77300</v>
      </c>
      <c r="N9" s="108">
        <v>81300</v>
      </c>
      <c r="O9" s="16">
        <f t="shared" si="0"/>
        <v>3042.8571428571427</v>
      </c>
      <c r="P9" s="77">
        <f t="shared" si="1"/>
        <v>5.0714285714285712E-2</v>
      </c>
      <c r="Q9" s="16">
        <f t="shared" si="2"/>
        <v>2900</v>
      </c>
      <c r="R9" s="77">
        <f t="shared" si="3"/>
        <v>6.2098501070663809E-2</v>
      </c>
      <c r="S9" s="88">
        <f t="shared" si="4"/>
        <v>3500</v>
      </c>
      <c r="T9" s="77">
        <f t="shared" si="5"/>
        <v>7.0564516129032265E-2</v>
      </c>
      <c r="U9" s="16">
        <f t="shared" si="6"/>
        <v>3300</v>
      </c>
      <c r="V9" s="77">
        <f t="shared" si="7"/>
        <v>6.2146892655367235E-2</v>
      </c>
      <c r="W9" s="16">
        <f t="shared" si="8"/>
        <v>3600</v>
      </c>
      <c r="X9" s="77">
        <f t="shared" si="9"/>
        <v>6.3829787234042548E-2</v>
      </c>
      <c r="Y9" s="16">
        <f t="shared" si="10"/>
        <v>3300</v>
      </c>
      <c r="Z9" s="77">
        <f t="shared" si="11"/>
        <v>5.5E-2</v>
      </c>
      <c r="AA9" s="3">
        <f t="shared" si="12"/>
        <v>3000</v>
      </c>
      <c r="AB9" s="50">
        <f t="shared" si="13"/>
        <v>4.7393364928909949E-2</v>
      </c>
      <c r="AC9" s="3">
        <f t="shared" si="14"/>
        <v>4000</v>
      </c>
      <c r="AD9" s="50">
        <f t="shared" si="15"/>
        <v>6.0331825037707391E-2</v>
      </c>
      <c r="AE9" s="3">
        <f t="shared" si="16"/>
        <v>3500</v>
      </c>
      <c r="AF9" s="50">
        <f t="shared" si="17"/>
        <v>4.9786628733997154E-2</v>
      </c>
      <c r="AG9" s="3">
        <f t="shared" si="18"/>
        <v>3500</v>
      </c>
      <c r="AH9" s="50">
        <f t="shared" si="19"/>
        <v>4.7425474254742549E-2</v>
      </c>
      <c r="AI9" s="3">
        <f t="shared" si="20"/>
        <v>4000</v>
      </c>
      <c r="AJ9" s="50">
        <f t="shared" si="21"/>
        <v>5.1746442432082797E-2</v>
      </c>
    </row>
    <row r="10" spans="1:37">
      <c r="A10" s="237" t="s">
        <v>121</v>
      </c>
      <c r="B10" s="237"/>
      <c r="C10" s="15">
        <v>28000</v>
      </c>
      <c r="D10" s="16">
        <v>32300</v>
      </c>
      <c r="E10" s="16">
        <v>32800</v>
      </c>
      <c r="F10" s="16">
        <v>33300</v>
      </c>
      <c r="G10" s="16">
        <v>33900</v>
      </c>
      <c r="H10" s="16">
        <v>34400</v>
      </c>
      <c r="I10" s="16">
        <v>34600</v>
      </c>
      <c r="J10" s="3">
        <v>34900</v>
      </c>
      <c r="K10" s="108">
        <v>35700</v>
      </c>
      <c r="L10" s="108">
        <v>35800</v>
      </c>
      <c r="M10" s="108">
        <v>36100</v>
      </c>
      <c r="N10" s="108">
        <v>36800</v>
      </c>
      <c r="O10" s="16">
        <f t="shared" si="0"/>
        <v>342.85714285714283</v>
      </c>
      <c r="P10" s="77">
        <f t="shared" si="1"/>
        <v>9.9667774086378731E-3</v>
      </c>
      <c r="Q10" s="16">
        <f t="shared" si="2"/>
        <v>500</v>
      </c>
      <c r="R10" s="77">
        <f t="shared" si="3"/>
        <v>1.5479876160990712E-2</v>
      </c>
      <c r="S10" s="88">
        <f t="shared" si="4"/>
        <v>500</v>
      </c>
      <c r="T10" s="77">
        <f t="shared" si="5"/>
        <v>1.524390243902439E-2</v>
      </c>
      <c r="U10" s="16">
        <f t="shared" si="6"/>
        <v>600</v>
      </c>
      <c r="V10" s="77">
        <f t="shared" si="7"/>
        <v>1.8018018018018018E-2</v>
      </c>
      <c r="W10" s="16">
        <f t="shared" si="8"/>
        <v>500</v>
      </c>
      <c r="X10" s="77">
        <f t="shared" si="9"/>
        <v>1.4749262536873156E-2</v>
      </c>
      <c r="Y10" s="16">
        <f t="shared" si="10"/>
        <v>200</v>
      </c>
      <c r="Z10" s="77">
        <f t="shared" si="11"/>
        <v>5.8139534883720929E-3</v>
      </c>
      <c r="AA10" s="3">
        <f t="shared" si="12"/>
        <v>300</v>
      </c>
      <c r="AB10" s="50">
        <f t="shared" si="13"/>
        <v>8.670520231213872E-3</v>
      </c>
      <c r="AC10" s="3">
        <f t="shared" si="14"/>
        <v>800</v>
      </c>
      <c r="AD10" s="50">
        <f t="shared" si="15"/>
        <v>2.2922636103151862E-2</v>
      </c>
      <c r="AE10" s="3">
        <f t="shared" si="16"/>
        <v>100</v>
      </c>
      <c r="AF10" s="50">
        <f t="shared" si="17"/>
        <v>2.8011204481792717E-3</v>
      </c>
      <c r="AG10" s="3">
        <f t="shared" si="18"/>
        <v>300</v>
      </c>
      <c r="AH10" s="50">
        <f t="shared" si="19"/>
        <v>8.3798882681564244E-3</v>
      </c>
      <c r="AI10" s="3">
        <f t="shared" si="20"/>
        <v>700</v>
      </c>
      <c r="AJ10" s="50">
        <f t="shared" si="21"/>
        <v>1.9390581717451522E-2</v>
      </c>
    </row>
    <row r="11" spans="1:37">
      <c r="A11" s="237" t="s">
        <v>122</v>
      </c>
      <c r="B11" s="237"/>
      <c r="C11" s="15">
        <v>43800</v>
      </c>
      <c r="D11" s="16">
        <v>45400</v>
      </c>
      <c r="E11" s="16">
        <v>45800</v>
      </c>
      <c r="F11" s="16">
        <v>46300</v>
      </c>
      <c r="G11" s="16">
        <v>47000</v>
      </c>
      <c r="H11" s="16">
        <v>47400</v>
      </c>
      <c r="I11" s="16">
        <v>47600</v>
      </c>
      <c r="J11" s="3">
        <v>47900</v>
      </c>
      <c r="K11" s="108">
        <v>48300</v>
      </c>
      <c r="L11" s="108">
        <v>48500</v>
      </c>
      <c r="M11" s="108">
        <v>48500</v>
      </c>
      <c r="N11" s="108">
        <v>48900</v>
      </c>
      <c r="O11" s="16">
        <f t="shared" si="0"/>
        <v>214.28571428571428</v>
      </c>
      <c r="P11" s="77">
        <f t="shared" si="1"/>
        <v>4.5207956600361665E-3</v>
      </c>
      <c r="Q11" s="16">
        <f t="shared" si="2"/>
        <v>400</v>
      </c>
      <c r="R11" s="77">
        <f t="shared" si="3"/>
        <v>8.8105726872246704E-3</v>
      </c>
      <c r="S11" s="88">
        <f t="shared" si="4"/>
        <v>500</v>
      </c>
      <c r="T11" s="77">
        <f t="shared" si="5"/>
        <v>1.0917030567685589E-2</v>
      </c>
      <c r="U11" s="16">
        <f t="shared" si="6"/>
        <v>700</v>
      </c>
      <c r="V11" s="77">
        <f t="shared" si="7"/>
        <v>1.511879049676026E-2</v>
      </c>
      <c r="W11" s="16">
        <f t="shared" si="8"/>
        <v>400</v>
      </c>
      <c r="X11" s="77">
        <f t="shared" si="9"/>
        <v>8.5106382978723406E-3</v>
      </c>
      <c r="Y11" s="16">
        <f t="shared" si="10"/>
        <v>200</v>
      </c>
      <c r="Z11" s="77">
        <f t="shared" si="11"/>
        <v>4.2194092827004216E-3</v>
      </c>
      <c r="AA11" s="3">
        <f t="shared" si="12"/>
        <v>300</v>
      </c>
      <c r="AB11" s="50">
        <f t="shared" si="13"/>
        <v>6.3025210084033615E-3</v>
      </c>
      <c r="AC11" s="3">
        <f t="shared" si="14"/>
        <v>400</v>
      </c>
      <c r="AD11" s="50">
        <f t="shared" si="15"/>
        <v>8.350730688935281E-3</v>
      </c>
      <c r="AE11" s="3">
        <f t="shared" si="16"/>
        <v>200</v>
      </c>
      <c r="AF11" s="50">
        <f t="shared" si="17"/>
        <v>4.140786749482402E-3</v>
      </c>
      <c r="AG11" s="3">
        <f t="shared" si="18"/>
        <v>0</v>
      </c>
      <c r="AH11" s="50">
        <f t="shared" si="19"/>
        <v>0</v>
      </c>
      <c r="AI11" s="3">
        <f t="shared" si="20"/>
        <v>400</v>
      </c>
      <c r="AJ11" s="50">
        <f t="shared" si="21"/>
        <v>8.2474226804123713E-3</v>
      </c>
    </row>
    <row r="12" spans="1:37">
      <c r="A12" s="237" t="s">
        <v>123</v>
      </c>
      <c r="B12" s="237"/>
      <c r="C12" s="15">
        <v>3900</v>
      </c>
      <c r="D12" s="16">
        <v>4300</v>
      </c>
      <c r="E12" s="16">
        <v>4440</v>
      </c>
      <c r="F12" s="16">
        <v>4550</v>
      </c>
      <c r="G12" s="16">
        <v>4720</v>
      </c>
      <c r="H12" s="16">
        <v>4900</v>
      </c>
      <c r="I12" s="16">
        <v>5100</v>
      </c>
      <c r="J12" s="3">
        <v>5280</v>
      </c>
      <c r="K12" s="108">
        <v>5440</v>
      </c>
      <c r="L12" s="108">
        <v>5440</v>
      </c>
      <c r="M12" s="108">
        <v>5490</v>
      </c>
      <c r="N12" s="108">
        <v>5690</v>
      </c>
      <c r="O12" s="16">
        <f t="shared" si="0"/>
        <v>112.85714285714286</v>
      </c>
      <c r="P12" s="77">
        <f t="shared" si="1"/>
        <v>2.3032069970845483E-2</v>
      </c>
      <c r="Q12" s="16">
        <f t="shared" si="2"/>
        <v>140</v>
      </c>
      <c r="R12" s="77">
        <f t="shared" si="3"/>
        <v>3.255813953488372E-2</v>
      </c>
      <c r="S12" s="88">
        <f t="shared" si="4"/>
        <v>110</v>
      </c>
      <c r="T12" s="77">
        <f t="shared" si="5"/>
        <v>2.4774774774774775E-2</v>
      </c>
      <c r="U12" s="16">
        <f t="shared" si="6"/>
        <v>170</v>
      </c>
      <c r="V12" s="77">
        <f t="shared" si="7"/>
        <v>3.7362637362637362E-2</v>
      </c>
      <c r="W12" s="16">
        <f t="shared" si="8"/>
        <v>180</v>
      </c>
      <c r="X12" s="77">
        <f t="shared" si="9"/>
        <v>3.8135593220338986E-2</v>
      </c>
      <c r="Y12" s="16">
        <f t="shared" si="10"/>
        <v>200</v>
      </c>
      <c r="Z12" s="77">
        <f t="shared" si="11"/>
        <v>4.0816326530612242E-2</v>
      </c>
      <c r="AA12" s="3">
        <f t="shared" si="12"/>
        <v>180</v>
      </c>
      <c r="AB12" s="50">
        <f t="shared" si="13"/>
        <v>3.5294117647058823E-2</v>
      </c>
      <c r="AC12" s="3">
        <f t="shared" si="14"/>
        <v>160</v>
      </c>
      <c r="AD12" s="50">
        <f t="shared" si="15"/>
        <v>3.0303030303030304E-2</v>
      </c>
      <c r="AE12" s="3">
        <f t="shared" si="16"/>
        <v>0</v>
      </c>
      <c r="AF12" s="50">
        <f t="shared" si="17"/>
        <v>0</v>
      </c>
      <c r="AG12" s="3">
        <f t="shared" si="18"/>
        <v>50</v>
      </c>
      <c r="AH12" s="50">
        <f t="shared" si="19"/>
        <v>9.1911764705882356E-3</v>
      </c>
      <c r="AI12" s="3">
        <f t="shared" si="20"/>
        <v>200</v>
      </c>
      <c r="AJ12" s="50">
        <f t="shared" si="21"/>
        <v>3.6429872495446269E-2</v>
      </c>
    </row>
    <row r="13" spans="1:37">
      <c r="A13" s="237" t="s">
        <v>124</v>
      </c>
      <c r="B13" s="237"/>
      <c r="C13" s="15">
        <v>7380</v>
      </c>
      <c r="D13" s="16">
        <v>7810</v>
      </c>
      <c r="E13" s="16">
        <v>7870</v>
      </c>
      <c r="F13" s="16">
        <v>7950</v>
      </c>
      <c r="G13" s="16">
        <v>8070</v>
      </c>
      <c r="H13" s="16">
        <v>8120</v>
      </c>
      <c r="I13" s="16">
        <v>8120</v>
      </c>
      <c r="J13" s="3">
        <v>8180</v>
      </c>
      <c r="K13" s="108">
        <v>8270</v>
      </c>
      <c r="L13" s="108">
        <v>8270</v>
      </c>
      <c r="M13" s="108">
        <v>8300</v>
      </c>
      <c r="N13" s="108">
        <v>8400</v>
      </c>
      <c r="O13" s="16">
        <f t="shared" si="0"/>
        <v>40</v>
      </c>
      <c r="P13" s="77">
        <f t="shared" si="1"/>
        <v>4.9261083743842365E-3</v>
      </c>
      <c r="Q13" s="16">
        <f t="shared" si="2"/>
        <v>60</v>
      </c>
      <c r="R13" s="77">
        <f t="shared" si="3"/>
        <v>7.6824583866837385E-3</v>
      </c>
      <c r="S13" s="88">
        <f t="shared" si="4"/>
        <v>80</v>
      </c>
      <c r="T13" s="77">
        <f t="shared" si="5"/>
        <v>1.0165184243964422E-2</v>
      </c>
      <c r="U13" s="16">
        <f t="shared" si="6"/>
        <v>120</v>
      </c>
      <c r="V13" s="77">
        <f t="shared" si="7"/>
        <v>1.509433962264151E-2</v>
      </c>
      <c r="W13" s="16">
        <f t="shared" si="8"/>
        <v>50</v>
      </c>
      <c r="X13" s="77">
        <f t="shared" si="9"/>
        <v>6.1957868649318466E-3</v>
      </c>
      <c r="Y13" s="16">
        <f t="shared" si="10"/>
        <v>0</v>
      </c>
      <c r="Z13" s="77">
        <f t="shared" si="11"/>
        <v>0</v>
      </c>
      <c r="AA13" s="3">
        <f t="shared" si="12"/>
        <v>60</v>
      </c>
      <c r="AB13" s="50">
        <f t="shared" si="13"/>
        <v>7.3891625615763543E-3</v>
      </c>
      <c r="AC13" s="3">
        <f t="shared" si="14"/>
        <v>90</v>
      </c>
      <c r="AD13" s="50">
        <f t="shared" si="15"/>
        <v>1.1002444987775062E-2</v>
      </c>
      <c r="AE13" s="3">
        <f t="shared" si="16"/>
        <v>0</v>
      </c>
      <c r="AF13" s="50">
        <f t="shared" si="17"/>
        <v>0</v>
      </c>
      <c r="AG13" s="3">
        <f t="shared" si="18"/>
        <v>30</v>
      </c>
      <c r="AH13" s="50">
        <f t="shared" si="19"/>
        <v>3.6275695284159614E-3</v>
      </c>
      <c r="AI13" s="3">
        <f t="shared" si="20"/>
        <v>100</v>
      </c>
      <c r="AJ13" s="50">
        <f t="shared" si="21"/>
        <v>1.2048192771084338E-2</v>
      </c>
    </row>
    <row r="14" spans="1:37">
      <c r="A14" s="237" t="s">
        <v>125</v>
      </c>
      <c r="B14" s="237"/>
      <c r="C14" s="15">
        <v>20700</v>
      </c>
      <c r="D14" s="16">
        <v>21400</v>
      </c>
      <c r="E14" s="16">
        <v>21700</v>
      </c>
      <c r="F14" s="16">
        <v>22000</v>
      </c>
      <c r="G14" s="16">
        <v>22400</v>
      </c>
      <c r="H14" s="16">
        <v>22700</v>
      </c>
      <c r="I14" s="16">
        <v>22900</v>
      </c>
      <c r="J14" s="3">
        <v>23200</v>
      </c>
      <c r="K14" s="108">
        <v>23700</v>
      </c>
      <c r="L14" s="108">
        <v>23800</v>
      </c>
      <c r="M14" s="108">
        <v>24000</v>
      </c>
      <c r="N14" s="108">
        <v>24300</v>
      </c>
      <c r="O14" s="16">
        <f t="shared" si="0"/>
        <v>228.57142857142858</v>
      </c>
      <c r="P14" s="77">
        <f t="shared" si="1"/>
        <v>1.0069225928256766E-2</v>
      </c>
      <c r="Q14" s="16">
        <f t="shared" si="2"/>
        <v>300</v>
      </c>
      <c r="R14" s="77">
        <f t="shared" si="3"/>
        <v>1.4018691588785047E-2</v>
      </c>
      <c r="S14" s="88">
        <f t="shared" si="4"/>
        <v>300</v>
      </c>
      <c r="T14" s="77">
        <f t="shared" si="5"/>
        <v>1.3824884792626729E-2</v>
      </c>
      <c r="U14" s="16">
        <f t="shared" si="6"/>
        <v>400</v>
      </c>
      <c r="V14" s="77">
        <f t="shared" si="7"/>
        <v>1.8181818181818181E-2</v>
      </c>
      <c r="W14" s="16">
        <f t="shared" si="8"/>
        <v>300</v>
      </c>
      <c r="X14" s="77">
        <f t="shared" si="9"/>
        <v>1.3392857142857142E-2</v>
      </c>
      <c r="Y14" s="16">
        <f t="shared" si="10"/>
        <v>200</v>
      </c>
      <c r="Z14" s="77">
        <f t="shared" si="11"/>
        <v>8.8105726872246704E-3</v>
      </c>
      <c r="AA14" s="3">
        <f t="shared" si="12"/>
        <v>300</v>
      </c>
      <c r="AB14" s="50">
        <f t="shared" si="13"/>
        <v>1.3100436681222707E-2</v>
      </c>
      <c r="AC14" s="3">
        <f t="shared" si="14"/>
        <v>500</v>
      </c>
      <c r="AD14" s="50">
        <f t="shared" si="15"/>
        <v>2.1551724137931036E-2</v>
      </c>
      <c r="AE14" s="3">
        <f t="shared" si="16"/>
        <v>100</v>
      </c>
      <c r="AF14" s="50">
        <f t="shared" si="17"/>
        <v>4.2194092827004216E-3</v>
      </c>
      <c r="AG14" s="3">
        <f t="shared" si="18"/>
        <v>200</v>
      </c>
      <c r="AH14" s="50">
        <f t="shared" si="19"/>
        <v>8.4033613445378148E-3</v>
      </c>
      <c r="AI14" s="3">
        <f t="shared" si="20"/>
        <v>300</v>
      </c>
      <c r="AJ14" s="50">
        <f t="shared" si="21"/>
        <v>1.2500000000000001E-2</v>
      </c>
    </row>
    <row r="15" spans="1:37">
      <c r="A15" s="98" t="s">
        <v>105</v>
      </c>
      <c r="B15" s="99"/>
      <c r="C15" s="85">
        <v>1570</v>
      </c>
      <c r="D15" s="85">
        <v>1690</v>
      </c>
      <c r="E15" s="63">
        <v>1700</v>
      </c>
      <c r="F15" s="63">
        <v>1730</v>
      </c>
      <c r="G15" s="64">
        <v>1770</v>
      </c>
      <c r="H15" s="64">
        <v>1800</v>
      </c>
      <c r="I15" s="64">
        <v>1810</v>
      </c>
      <c r="J15" s="3">
        <v>1890</v>
      </c>
      <c r="K15" s="3">
        <v>1930</v>
      </c>
      <c r="L15" s="108">
        <v>1980</v>
      </c>
      <c r="M15" s="108">
        <v>2000</v>
      </c>
      <c r="N15" s="108">
        <v>2040</v>
      </c>
      <c r="O15" s="16">
        <f t="shared" si="0"/>
        <v>34.285714285714285</v>
      </c>
      <c r="P15" s="77">
        <f t="shared" si="1"/>
        <v>1.9047619047619046E-2</v>
      </c>
      <c r="Q15" s="16"/>
      <c r="R15" s="77"/>
      <c r="S15" s="88"/>
      <c r="T15" s="77"/>
      <c r="U15" s="16"/>
      <c r="V15" s="77"/>
      <c r="W15" s="16"/>
      <c r="X15" s="77"/>
      <c r="Y15" s="16"/>
      <c r="Z15" s="77"/>
      <c r="AA15" s="3">
        <f t="shared" si="12"/>
        <v>80</v>
      </c>
      <c r="AB15" s="50">
        <f t="shared" si="13"/>
        <v>4.4198895027624308E-2</v>
      </c>
      <c r="AC15" s="3">
        <f t="shared" si="14"/>
        <v>40</v>
      </c>
      <c r="AD15" s="50">
        <f t="shared" si="15"/>
        <v>2.1164021164021163E-2</v>
      </c>
      <c r="AE15" s="3">
        <f t="shared" si="16"/>
        <v>50</v>
      </c>
      <c r="AF15" s="50">
        <f t="shared" si="17"/>
        <v>2.5906735751295335E-2</v>
      </c>
      <c r="AG15" s="3">
        <f t="shared" si="18"/>
        <v>20</v>
      </c>
      <c r="AH15" s="50">
        <f t="shared" si="19"/>
        <v>1.0101010101010102E-2</v>
      </c>
      <c r="AI15" s="3">
        <f t="shared" si="20"/>
        <v>40</v>
      </c>
      <c r="AJ15" s="50">
        <f t="shared" si="21"/>
        <v>0.02</v>
      </c>
    </row>
    <row r="16" spans="1:37">
      <c r="A16" s="98" t="s">
        <v>106</v>
      </c>
      <c r="B16" s="99"/>
      <c r="C16" s="22">
        <f>SUM(C7:C9)</f>
        <v>440800</v>
      </c>
      <c r="D16" s="22">
        <f t="shared" ref="D16:J16" si="22">SUM(D7:D9)</f>
        <v>455700</v>
      </c>
      <c r="E16" s="22">
        <f t="shared" si="22"/>
        <v>461900</v>
      </c>
      <c r="F16" s="22">
        <f t="shared" si="22"/>
        <v>475500</v>
      </c>
      <c r="G16" s="22">
        <f t="shared" si="22"/>
        <v>489700</v>
      </c>
      <c r="H16" s="22">
        <f t="shared" si="22"/>
        <v>500700</v>
      </c>
      <c r="I16" s="22">
        <f t="shared" si="22"/>
        <v>508400</v>
      </c>
      <c r="J16" s="105">
        <f t="shared" si="22"/>
        <v>516300</v>
      </c>
      <c r="K16" s="22">
        <f>SUM(K7:K9)</f>
        <v>526600</v>
      </c>
      <c r="L16" s="108">
        <f>SUM(L7:L9)</f>
        <v>531200</v>
      </c>
      <c r="M16" s="108">
        <f>SUM(M7:M9)</f>
        <v>535300</v>
      </c>
      <c r="N16" s="108">
        <f>SUM(N7:N9)</f>
        <v>546500</v>
      </c>
      <c r="O16" s="16">
        <f t="shared" si="0"/>
        <v>6542.8571428571431</v>
      </c>
      <c r="P16" s="77">
        <f t="shared" si="1"/>
        <v>1.3067419897857285E-2</v>
      </c>
      <c r="Q16" s="16"/>
      <c r="R16" s="77"/>
      <c r="S16" s="88"/>
      <c r="T16" s="77"/>
      <c r="U16" s="16"/>
      <c r="V16" s="77"/>
      <c r="W16" s="16"/>
      <c r="X16" s="77"/>
      <c r="Y16" s="16"/>
      <c r="Z16" s="77"/>
      <c r="AA16" s="3">
        <f t="shared" si="12"/>
        <v>7900</v>
      </c>
      <c r="AB16" s="50">
        <f t="shared" si="13"/>
        <v>1.5538945712037766E-2</v>
      </c>
      <c r="AC16" s="3">
        <f t="shared" si="14"/>
        <v>10300</v>
      </c>
      <c r="AD16" s="50">
        <f t="shared" si="15"/>
        <v>1.9949641681193106E-2</v>
      </c>
      <c r="AE16" s="3">
        <f t="shared" si="16"/>
        <v>4600</v>
      </c>
      <c r="AF16" s="50">
        <f t="shared" si="17"/>
        <v>8.7352829472085083E-3</v>
      </c>
      <c r="AG16" s="3">
        <f t="shared" si="18"/>
        <v>4100</v>
      </c>
      <c r="AH16" s="50">
        <f t="shared" si="19"/>
        <v>7.7183734939759033E-3</v>
      </c>
      <c r="AI16" s="3">
        <f t="shared" si="20"/>
        <v>11200</v>
      </c>
      <c r="AJ16" s="50">
        <f t="shared" si="21"/>
        <v>2.0922847001681299E-2</v>
      </c>
    </row>
    <row r="17" spans="1:36">
      <c r="A17" s="238" t="s">
        <v>57</v>
      </c>
      <c r="B17" s="239"/>
      <c r="C17" s="22">
        <v>540000</v>
      </c>
      <c r="D17" s="16">
        <v>562900</v>
      </c>
      <c r="E17" s="16">
        <v>574300</v>
      </c>
      <c r="F17" s="63">
        <v>586400</v>
      </c>
      <c r="G17" s="63">
        <v>599900</v>
      </c>
      <c r="H17" s="64">
        <v>614300</v>
      </c>
      <c r="I17" s="64">
        <v>622800</v>
      </c>
      <c r="J17" s="3">
        <v>631700</v>
      </c>
      <c r="K17" s="109">
        <v>644000</v>
      </c>
      <c r="L17" s="108">
        <v>649000</v>
      </c>
      <c r="M17" s="108">
        <v>653400</v>
      </c>
      <c r="N17" s="108">
        <v>666300</v>
      </c>
      <c r="O17" s="16">
        <f t="shared" si="0"/>
        <v>7428.5714285714284</v>
      </c>
      <c r="P17" s="77">
        <f t="shared" si="1"/>
        <v>1.2092742029255133E-2</v>
      </c>
      <c r="Q17" s="16">
        <f t="shared" si="2"/>
        <v>11400</v>
      </c>
      <c r="R17" s="77">
        <f t="shared" si="3"/>
        <v>2.0252265055960207E-2</v>
      </c>
      <c r="S17" s="88">
        <f t="shared" si="4"/>
        <v>12100</v>
      </c>
      <c r="T17" s="77">
        <f t="shared" si="5"/>
        <v>2.1069127633640956E-2</v>
      </c>
      <c r="U17" s="16">
        <f t="shared" si="6"/>
        <v>13500</v>
      </c>
      <c r="V17" s="77">
        <f t="shared" si="7"/>
        <v>2.3021828103683493E-2</v>
      </c>
      <c r="W17" s="16">
        <f t="shared" si="8"/>
        <v>14400</v>
      </c>
      <c r="X17" s="77">
        <f t="shared" si="9"/>
        <v>2.4004000666777797E-2</v>
      </c>
      <c r="Y17" s="16">
        <f t="shared" si="10"/>
        <v>8500</v>
      </c>
      <c r="Z17" s="77">
        <f t="shared" si="11"/>
        <v>1.3836887514243855E-2</v>
      </c>
      <c r="AA17" s="3">
        <f t="shared" si="12"/>
        <v>8900</v>
      </c>
      <c r="AB17" s="50">
        <f t="shared" si="13"/>
        <v>1.4290301862556198E-2</v>
      </c>
      <c r="AC17" s="3">
        <f t="shared" si="14"/>
        <v>12300</v>
      </c>
      <c r="AD17" s="50">
        <f t="shared" si="15"/>
        <v>1.9471268006965331E-2</v>
      </c>
      <c r="AE17" s="3">
        <f t="shared" si="16"/>
        <v>5000</v>
      </c>
      <c r="AF17" s="50">
        <f t="shared" si="17"/>
        <v>7.763975155279503E-3</v>
      </c>
      <c r="AG17" s="3">
        <f t="shared" si="18"/>
        <v>4400</v>
      </c>
      <c r="AH17" s="50">
        <f t="shared" si="19"/>
        <v>6.7796610169491523E-3</v>
      </c>
      <c r="AI17" s="3">
        <f t="shared" si="20"/>
        <v>12900</v>
      </c>
      <c r="AJ17" s="50">
        <f t="shared" si="21"/>
        <v>1.9742883379247015E-2</v>
      </c>
    </row>
    <row r="18" spans="1:36">
      <c r="A18" s="237" t="s">
        <v>62</v>
      </c>
      <c r="B18" s="237"/>
      <c r="C18" s="78">
        <v>4184600</v>
      </c>
      <c r="D18" s="16">
        <v>4442100</v>
      </c>
      <c r="E18" s="16">
        <v>4509700</v>
      </c>
      <c r="F18" s="63">
        <v>4596700</v>
      </c>
      <c r="G18" s="64">
        <v>4693200</v>
      </c>
      <c r="H18" s="64">
        <v>4813600</v>
      </c>
      <c r="I18" s="64">
        <v>4900600</v>
      </c>
      <c r="J18" s="3">
        <v>4979200</v>
      </c>
      <c r="K18" s="109">
        <v>5090200</v>
      </c>
      <c r="L18" s="108">
        <v>5111300</v>
      </c>
      <c r="M18" s="108">
        <v>5117200</v>
      </c>
      <c r="N18" s="108">
        <v>5223100</v>
      </c>
      <c r="O18" s="16">
        <f t="shared" si="0"/>
        <v>58500</v>
      </c>
      <c r="P18" s="77">
        <f t="shared" si="1"/>
        <v>1.2153066312115672E-2</v>
      </c>
      <c r="Q18" s="16">
        <f t="shared" si="2"/>
        <v>67600</v>
      </c>
      <c r="R18" s="77">
        <f t="shared" si="3"/>
        <v>1.5218027509511267E-2</v>
      </c>
      <c r="S18" s="88">
        <f t="shared" si="4"/>
        <v>87000</v>
      </c>
      <c r="T18" s="77">
        <f t="shared" si="5"/>
        <v>1.9291748896822405E-2</v>
      </c>
      <c r="U18" s="16">
        <f t="shared" si="6"/>
        <v>96500</v>
      </c>
      <c r="V18" s="77">
        <f t="shared" si="7"/>
        <v>2.0993321295712141E-2</v>
      </c>
      <c r="W18" s="16">
        <f t="shared" si="8"/>
        <v>120400</v>
      </c>
      <c r="X18" s="77">
        <f t="shared" si="9"/>
        <v>2.5654137901644933E-2</v>
      </c>
      <c r="Y18" s="16">
        <f t="shared" si="10"/>
        <v>87000</v>
      </c>
      <c r="Z18" s="77">
        <f t="shared" si="11"/>
        <v>1.8073790925710487E-2</v>
      </c>
      <c r="AA18" s="3">
        <f t="shared" si="12"/>
        <v>78600</v>
      </c>
      <c r="AB18" s="50">
        <f t="shared" si="13"/>
        <v>1.6038852385422193E-2</v>
      </c>
      <c r="AC18" s="3">
        <f t="shared" si="14"/>
        <v>111000</v>
      </c>
      <c r="AD18" s="50">
        <f t="shared" si="15"/>
        <v>2.2292737789203085E-2</v>
      </c>
      <c r="AE18" s="3">
        <f t="shared" si="16"/>
        <v>21100</v>
      </c>
      <c r="AF18" s="50">
        <f t="shared" si="17"/>
        <v>4.145220227103061E-3</v>
      </c>
      <c r="AG18" s="3">
        <f t="shared" si="18"/>
        <v>5900</v>
      </c>
      <c r="AH18" s="50">
        <f t="shared" si="19"/>
        <v>1.1543051669829594E-3</v>
      </c>
      <c r="AI18" s="3">
        <f t="shared" si="20"/>
        <v>105900</v>
      </c>
      <c r="AJ18" s="50">
        <f t="shared" si="21"/>
        <v>2.0694911279606036E-2</v>
      </c>
    </row>
    <row r="19" spans="1:36" ht="14.25" customHeight="1">
      <c r="A19" s="24"/>
      <c r="B19" s="24"/>
      <c r="C19" s="24"/>
      <c r="D19" s="24"/>
      <c r="E19" s="24"/>
      <c r="F19" s="24"/>
      <c r="G19" s="24"/>
      <c r="H19" s="24"/>
      <c r="I19" s="24"/>
      <c r="J19" s="24"/>
      <c r="K19" s="24"/>
      <c r="L19" s="24"/>
      <c r="M19" s="24"/>
      <c r="N19" s="24"/>
      <c r="O19" s="24"/>
      <c r="P19" s="24"/>
      <c r="Q19" s="24"/>
      <c r="R19" s="24"/>
      <c r="S19" s="24"/>
      <c r="T19" s="24"/>
      <c r="U19" s="24"/>
      <c r="V19" s="24"/>
      <c r="W19" s="24"/>
      <c r="X19" s="24"/>
    </row>
    <row r="20" spans="1:36" ht="20.65" customHeight="1">
      <c r="A20" s="38" t="s">
        <v>63</v>
      </c>
      <c r="B20" s="235" t="s">
        <v>64</v>
      </c>
      <c r="C20" s="235"/>
      <c r="D20" s="235"/>
      <c r="E20" s="235"/>
      <c r="F20" s="235"/>
      <c r="G20" s="235"/>
      <c r="H20" s="235"/>
      <c r="I20" s="235"/>
      <c r="J20" s="235"/>
      <c r="K20" s="235"/>
      <c r="L20" s="235"/>
      <c r="M20" s="235"/>
      <c r="N20" s="235"/>
      <c r="O20" s="235"/>
      <c r="P20" s="235"/>
      <c r="Q20" s="235"/>
      <c r="R20" s="235"/>
      <c r="S20" s="235"/>
      <c r="T20" s="235"/>
      <c r="U20" s="235"/>
      <c r="V20" s="235"/>
      <c r="W20" s="235"/>
      <c r="X20" s="235"/>
      <c r="Y20" s="235"/>
      <c r="Z20" s="235"/>
      <c r="AA20" s="235"/>
    </row>
    <row r="21" spans="1:36">
      <c r="A21" s="5" t="s">
        <v>65</v>
      </c>
      <c r="B21" s="6" t="s">
        <v>151</v>
      </c>
      <c r="C21" s="6"/>
      <c r="D21" s="6"/>
      <c r="E21" s="6"/>
      <c r="F21" s="6"/>
      <c r="G21" s="6"/>
      <c r="H21" s="6"/>
      <c r="I21" s="6"/>
      <c r="J21" s="6"/>
      <c r="K21" s="6"/>
      <c r="L21" s="6"/>
      <c r="M21" s="6"/>
      <c r="N21" s="6"/>
      <c r="O21" s="6"/>
      <c r="P21" s="6"/>
      <c r="Q21" s="6"/>
      <c r="R21" s="6"/>
      <c r="S21" s="6"/>
      <c r="T21" s="6"/>
      <c r="U21" s="6"/>
      <c r="V21" s="6"/>
      <c r="W21" s="6"/>
      <c r="X21" s="6"/>
      <c r="Y21" s="7"/>
      <c r="Z21" s="7"/>
    </row>
    <row r="22" spans="1:36">
      <c r="A22" s="5" t="s">
        <v>66</v>
      </c>
      <c r="B22" s="6" t="s">
        <v>67</v>
      </c>
      <c r="C22" s="6"/>
      <c r="D22" s="6"/>
      <c r="E22" s="6"/>
      <c r="F22" s="6"/>
      <c r="G22" s="6"/>
      <c r="H22" s="6"/>
      <c r="I22" s="6"/>
      <c r="J22" s="6"/>
      <c r="K22" s="6"/>
      <c r="L22" s="6"/>
      <c r="M22" s="6"/>
      <c r="N22" s="6"/>
      <c r="O22" s="6"/>
      <c r="P22" s="6"/>
      <c r="Q22" s="6"/>
      <c r="R22" s="6"/>
      <c r="S22" s="6"/>
      <c r="T22" s="6"/>
      <c r="U22" s="6"/>
      <c r="V22" s="6"/>
      <c r="W22" s="6"/>
      <c r="X22" s="6"/>
      <c r="Y22" s="7"/>
      <c r="Z22" s="7"/>
    </row>
    <row r="23" spans="1:36" ht="21" customHeight="1">
      <c r="A23" s="8" t="s">
        <v>126</v>
      </c>
      <c r="B23" s="8"/>
      <c r="C23" s="6"/>
      <c r="D23" s="6"/>
      <c r="E23" s="6"/>
      <c r="F23" s="6"/>
      <c r="G23" s="6"/>
      <c r="H23" s="6"/>
      <c r="I23" s="6"/>
      <c r="J23" s="6"/>
      <c r="K23" s="6"/>
      <c r="L23" s="6"/>
      <c r="M23" s="6"/>
      <c r="N23" s="6"/>
      <c r="O23" s="6"/>
      <c r="P23" s="6"/>
      <c r="Q23" s="6"/>
      <c r="R23" s="6"/>
      <c r="S23" s="6"/>
      <c r="T23" s="6"/>
      <c r="U23" s="6"/>
      <c r="V23" s="6"/>
      <c r="W23" s="6"/>
      <c r="X23" s="6"/>
      <c r="Y23" s="7"/>
      <c r="Z23" s="7"/>
    </row>
    <row r="24" spans="1:36">
      <c r="A24" s="236" t="s">
        <v>127</v>
      </c>
      <c r="B24" s="236"/>
      <c r="C24" s="236"/>
      <c r="D24" s="236"/>
      <c r="E24" s="236"/>
      <c r="F24" s="236"/>
      <c r="G24" s="236"/>
      <c r="H24" s="236"/>
      <c r="I24" s="236"/>
      <c r="J24" s="236"/>
      <c r="K24" s="236"/>
      <c r="L24" s="236"/>
      <c r="M24" s="236"/>
      <c r="N24" s="236"/>
      <c r="O24" s="236"/>
      <c r="P24" s="236"/>
      <c r="Q24" s="42"/>
      <c r="R24" s="42"/>
      <c r="S24" s="42"/>
      <c r="T24" s="42"/>
      <c r="U24" s="42"/>
      <c r="V24" s="42"/>
      <c r="W24" s="42"/>
      <c r="X24" s="42"/>
      <c r="Y24" s="42"/>
      <c r="Z24" s="42"/>
    </row>
    <row r="25" spans="1:36">
      <c r="A25" s="25" t="s">
        <v>128</v>
      </c>
      <c r="B25" s="6"/>
      <c r="C25" s="6"/>
      <c r="D25" s="6"/>
      <c r="E25" s="6"/>
      <c r="F25" s="6"/>
      <c r="G25" s="6"/>
      <c r="H25" s="6"/>
      <c r="I25" s="6"/>
      <c r="J25" s="6"/>
      <c r="K25" s="6"/>
      <c r="L25" s="6"/>
      <c r="M25" s="6"/>
      <c r="N25" s="6"/>
      <c r="O25" s="6"/>
      <c r="P25" s="6"/>
      <c r="Q25" s="6"/>
      <c r="R25" s="6"/>
      <c r="S25" s="6"/>
      <c r="T25" s="6"/>
      <c r="U25" s="6"/>
      <c r="V25" s="6"/>
      <c r="W25" s="6"/>
      <c r="X25" s="6"/>
      <c r="Y25" s="7"/>
      <c r="Z25" s="7"/>
    </row>
    <row r="27" spans="1:36" ht="24.95" customHeight="1">
      <c r="A27" s="195"/>
      <c r="B27" s="195"/>
      <c r="C27" s="195"/>
      <c r="D27" s="195"/>
      <c r="E27" s="195"/>
      <c r="F27" s="195"/>
      <c r="G27" s="195"/>
      <c r="H27" s="195"/>
      <c r="I27" s="195"/>
      <c r="J27" s="195"/>
      <c r="K27" s="195"/>
      <c r="L27" s="195"/>
      <c r="M27" s="195"/>
      <c r="N27" s="195"/>
      <c r="O27" s="195"/>
      <c r="P27" s="195"/>
      <c r="Q27" s="40"/>
      <c r="R27" s="40"/>
      <c r="S27" s="40"/>
      <c r="T27" s="40"/>
      <c r="U27" s="40"/>
      <c r="V27" s="40"/>
      <c r="W27" s="40"/>
      <c r="X27" s="40"/>
      <c r="Y27" s="40"/>
      <c r="Z27" s="40"/>
    </row>
    <row r="28" spans="1:36" ht="65.45" customHeight="1">
      <c r="A28" s="251"/>
      <c r="B28" s="251"/>
      <c r="C28" s="48"/>
      <c r="D28" s="48"/>
      <c r="E28" s="48"/>
      <c r="F28" s="48"/>
      <c r="G28" s="48"/>
      <c r="H28" s="48"/>
      <c r="I28" s="48"/>
      <c r="J28" s="48"/>
      <c r="K28" s="48"/>
      <c r="L28" s="48"/>
      <c r="M28" s="48"/>
      <c r="N28" s="48"/>
      <c r="O28" s="48"/>
      <c r="P28" s="48"/>
      <c r="Q28" s="48"/>
      <c r="R28" s="48"/>
      <c r="S28" s="48"/>
      <c r="T28" s="48"/>
      <c r="U28" s="48"/>
      <c r="V28" s="48"/>
      <c r="W28" s="48"/>
      <c r="X28" s="48"/>
      <c r="Y28" s="46"/>
      <c r="Z28" s="46"/>
    </row>
    <row r="29" spans="1:36">
      <c r="A29" s="250"/>
      <c r="B29" s="250"/>
      <c r="C29" s="49"/>
      <c r="D29" s="49"/>
      <c r="E29" s="49"/>
      <c r="F29" s="49"/>
      <c r="G29" s="49"/>
      <c r="H29" s="49"/>
      <c r="I29" s="49"/>
      <c r="J29" s="49"/>
      <c r="K29" s="49"/>
      <c r="L29" s="49"/>
      <c r="M29" s="49"/>
      <c r="N29" s="49"/>
      <c r="O29" s="49"/>
      <c r="P29" s="49"/>
      <c r="Q29" s="49"/>
      <c r="R29" s="49"/>
      <c r="S29" s="49"/>
      <c r="T29" s="49"/>
      <c r="U29" s="49"/>
      <c r="V29" s="49"/>
      <c r="W29" s="49"/>
      <c r="X29" s="49"/>
      <c r="Y29" s="47"/>
      <c r="Z29" s="47"/>
    </row>
    <row r="30" spans="1:36">
      <c r="A30" s="250"/>
      <c r="B30" s="250"/>
      <c r="C30" s="49"/>
      <c r="D30" s="49"/>
      <c r="E30" s="49"/>
      <c r="F30" s="49"/>
      <c r="G30" s="49"/>
      <c r="H30" s="49"/>
      <c r="I30" s="49"/>
      <c r="J30" s="49"/>
      <c r="K30" s="49"/>
      <c r="L30" s="49"/>
      <c r="M30" s="49"/>
      <c r="N30" s="49"/>
      <c r="O30" s="49"/>
      <c r="P30" s="49"/>
      <c r="Q30" s="49"/>
      <c r="R30" s="49"/>
      <c r="S30" s="49"/>
      <c r="T30" s="49"/>
      <c r="U30" s="49"/>
      <c r="V30" s="49"/>
      <c r="W30" s="49"/>
      <c r="X30" s="49"/>
      <c r="Y30" s="47"/>
      <c r="Z30" s="47"/>
    </row>
    <row r="31" spans="1:36">
      <c r="A31" s="250"/>
      <c r="B31" s="250"/>
      <c r="C31" s="49"/>
      <c r="D31" s="49"/>
      <c r="E31" s="49"/>
      <c r="F31" s="49"/>
      <c r="G31" s="49"/>
      <c r="H31" s="49"/>
      <c r="I31" s="49"/>
      <c r="J31" s="49"/>
      <c r="K31" s="49"/>
      <c r="L31" s="49"/>
      <c r="M31" s="49"/>
      <c r="N31" s="49"/>
      <c r="O31" s="49"/>
      <c r="P31" s="49"/>
      <c r="Q31" s="49"/>
      <c r="R31" s="49"/>
      <c r="S31" s="49"/>
      <c r="T31" s="49"/>
      <c r="U31" s="49"/>
      <c r="V31" s="49"/>
      <c r="W31" s="49"/>
      <c r="X31" s="49"/>
      <c r="Y31" s="47"/>
      <c r="Z31" s="47"/>
    </row>
    <row r="32" spans="1:36">
      <c r="A32" s="250"/>
      <c r="B32" s="250"/>
      <c r="C32" s="49"/>
      <c r="D32" s="49"/>
      <c r="E32" s="49"/>
      <c r="F32" s="49"/>
      <c r="G32" s="49"/>
      <c r="H32" s="49"/>
      <c r="I32" s="49"/>
      <c r="J32" s="49"/>
      <c r="K32" s="49"/>
      <c r="L32" s="49"/>
      <c r="M32" s="49"/>
      <c r="N32" s="49"/>
      <c r="O32" s="49"/>
      <c r="P32" s="49"/>
      <c r="Q32" s="49"/>
      <c r="R32" s="49"/>
      <c r="S32" s="49"/>
      <c r="T32" s="49"/>
      <c r="U32" s="49"/>
      <c r="V32" s="49"/>
      <c r="W32" s="49"/>
      <c r="X32" s="49"/>
      <c r="Y32" s="47"/>
      <c r="Z32" s="47"/>
    </row>
    <row r="33" spans="1:26">
      <c r="A33" s="250"/>
      <c r="B33" s="250"/>
      <c r="C33" s="49"/>
      <c r="D33" s="49"/>
      <c r="E33" s="49"/>
      <c r="F33" s="49"/>
      <c r="G33" s="49"/>
      <c r="H33" s="49"/>
      <c r="I33" s="49"/>
      <c r="J33" s="49"/>
      <c r="K33" s="49"/>
      <c r="L33" s="49"/>
      <c r="M33" s="49"/>
      <c r="N33" s="49"/>
      <c r="O33" s="49"/>
      <c r="P33" s="49"/>
      <c r="Q33" s="49"/>
      <c r="R33" s="49"/>
      <c r="S33" s="49"/>
      <c r="T33" s="49"/>
      <c r="U33" s="49"/>
      <c r="V33" s="49"/>
      <c r="W33" s="49"/>
      <c r="X33" s="49"/>
      <c r="Y33" s="47"/>
      <c r="Z33" s="47"/>
    </row>
    <row r="34" spans="1:26">
      <c r="A34" s="250"/>
      <c r="B34" s="250"/>
      <c r="C34" s="49"/>
      <c r="D34" s="49"/>
      <c r="E34" s="49"/>
      <c r="F34" s="49"/>
      <c r="G34" s="49"/>
      <c r="H34" s="49"/>
      <c r="I34" s="49"/>
      <c r="J34" s="49"/>
      <c r="K34" s="49"/>
      <c r="L34" s="49"/>
      <c r="M34" s="49"/>
      <c r="N34" s="49"/>
      <c r="O34" s="49"/>
      <c r="P34" s="49"/>
      <c r="Q34" s="49"/>
      <c r="R34" s="49"/>
      <c r="S34" s="49"/>
      <c r="T34" s="49"/>
      <c r="U34" s="49"/>
      <c r="V34" s="49"/>
      <c r="W34" s="49"/>
      <c r="X34" s="49"/>
      <c r="Y34" s="47"/>
      <c r="Z34" s="47"/>
    </row>
    <row r="35" spans="1:26">
      <c r="A35" s="250"/>
      <c r="B35" s="250"/>
      <c r="C35" s="49"/>
      <c r="D35" s="49"/>
      <c r="E35" s="49"/>
      <c r="F35" s="49"/>
      <c r="G35" s="49"/>
      <c r="H35" s="49"/>
      <c r="I35" s="49"/>
      <c r="J35" s="49"/>
      <c r="K35" s="49"/>
      <c r="L35" s="49"/>
      <c r="M35" s="49"/>
      <c r="N35" s="49"/>
      <c r="O35" s="49"/>
      <c r="P35" s="49"/>
      <c r="Q35" s="49"/>
      <c r="R35" s="49"/>
      <c r="S35" s="49"/>
      <c r="T35" s="49"/>
      <c r="U35" s="49"/>
      <c r="V35" s="49"/>
      <c r="W35" s="49"/>
      <c r="X35" s="49"/>
      <c r="Y35" s="47"/>
      <c r="Z35" s="47"/>
    </row>
    <row r="36" spans="1:26">
      <c r="A36" s="250"/>
      <c r="B36" s="250"/>
      <c r="C36" s="49"/>
      <c r="D36" s="49"/>
      <c r="E36" s="49"/>
      <c r="F36" s="49"/>
      <c r="G36" s="49"/>
      <c r="H36" s="49"/>
      <c r="I36" s="49"/>
      <c r="J36" s="49"/>
      <c r="K36" s="49"/>
      <c r="L36" s="49"/>
      <c r="M36" s="49"/>
      <c r="N36" s="49"/>
      <c r="O36" s="49"/>
      <c r="P36" s="49"/>
      <c r="Q36" s="49"/>
      <c r="R36" s="49"/>
      <c r="S36" s="49"/>
      <c r="T36" s="49"/>
      <c r="U36" s="49"/>
      <c r="V36" s="49"/>
      <c r="W36" s="49"/>
      <c r="X36" s="49"/>
      <c r="Y36" s="47"/>
      <c r="Z36" s="47"/>
    </row>
    <row r="37" spans="1:26">
      <c r="A37" s="250"/>
      <c r="B37" s="250"/>
      <c r="C37" s="49"/>
      <c r="D37" s="49"/>
      <c r="E37" s="49"/>
      <c r="F37" s="49"/>
      <c r="G37" s="49"/>
      <c r="H37" s="49"/>
      <c r="I37" s="49"/>
      <c r="J37" s="49"/>
      <c r="K37" s="49"/>
      <c r="L37" s="49"/>
      <c r="M37" s="49"/>
      <c r="N37" s="49"/>
      <c r="O37" s="49"/>
      <c r="P37" s="49"/>
      <c r="Q37" s="49"/>
      <c r="R37" s="49"/>
      <c r="S37" s="49"/>
      <c r="T37" s="49"/>
      <c r="U37" s="49"/>
      <c r="V37" s="49"/>
      <c r="W37" s="49"/>
      <c r="X37" s="49"/>
      <c r="Y37" s="47"/>
      <c r="Z37" s="47"/>
    </row>
    <row r="38" spans="1:26">
      <c r="A38" s="250"/>
      <c r="B38" s="250"/>
      <c r="C38" s="49"/>
      <c r="D38" s="49"/>
      <c r="E38" s="49"/>
      <c r="F38" s="49"/>
      <c r="G38" s="49"/>
      <c r="H38" s="49"/>
      <c r="I38" s="49"/>
      <c r="J38" s="49"/>
      <c r="K38" s="49"/>
      <c r="L38" s="49"/>
      <c r="M38" s="49"/>
      <c r="N38" s="49"/>
      <c r="O38" s="49"/>
      <c r="P38" s="49"/>
      <c r="Q38" s="49"/>
      <c r="R38" s="49"/>
      <c r="S38" s="49"/>
      <c r="T38" s="49"/>
      <c r="U38" s="49"/>
      <c r="V38" s="49"/>
      <c r="W38" s="49"/>
      <c r="X38" s="49"/>
      <c r="Y38" s="47"/>
      <c r="Z38" s="47"/>
    </row>
    <row r="39" spans="1:26">
      <c r="A39" s="250"/>
      <c r="B39" s="250"/>
      <c r="C39" s="49"/>
      <c r="D39" s="49"/>
      <c r="E39" s="49"/>
      <c r="F39" s="49"/>
      <c r="G39" s="49"/>
      <c r="H39" s="49"/>
      <c r="I39" s="49"/>
      <c r="J39" s="49"/>
      <c r="K39" s="49"/>
      <c r="L39" s="49"/>
      <c r="M39" s="49"/>
      <c r="N39" s="49"/>
      <c r="O39" s="49"/>
      <c r="P39" s="49"/>
      <c r="Q39" s="49"/>
      <c r="R39" s="49"/>
      <c r="S39" s="49"/>
      <c r="T39" s="49"/>
      <c r="U39" s="49"/>
      <c r="V39" s="49"/>
      <c r="W39" s="49"/>
      <c r="X39" s="49"/>
      <c r="Y39" s="47"/>
      <c r="Z39" s="47"/>
    </row>
    <row r="40" spans="1:26">
      <c r="A40" s="250"/>
      <c r="B40" s="250"/>
      <c r="C40" s="49"/>
      <c r="D40" s="49"/>
      <c r="E40" s="49"/>
      <c r="F40" s="49"/>
      <c r="G40" s="49"/>
      <c r="H40" s="49"/>
      <c r="I40" s="49"/>
      <c r="J40" s="49"/>
      <c r="K40" s="49"/>
      <c r="L40" s="49"/>
      <c r="M40" s="49"/>
      <c r="N40" s="49"/>
      <c r="O40" s="49"/>
      <c r="P40" s="49"/>
      <c r="Q40" s="49"/>
      <c r="R40" s="49"/>
      <c r="S40" s="49"/>
      <c r="T40" s="49"/>
      <c r="U40" s="49"/>
      <c r="V40" s="49"/>
      <c r="W40" s="49"/>
      <c r="X40" s="49"/>
      <c r="Y40" s="47"/>
      <c r="Z40" s="47"/>
    </row>
    <row r="41" spans="1:26" ht="20.25" customHeight="1">
      <c r="A41" s="20"/>
      <c r="B41" s="11"/>
      <c r="C41" s="31"/>
      <c r="D41" s="31"/>
      <c r="E41" s="31"/>
      <c r="F41" s="31"/>
      <c r="G41" s="31"/>
      <c r="H41" s="31"/>
      <c r="I41" s="31"/>
      <c r="J41" s="31"/>
      <c r="K41" s="31"/>
      <c r="L41" s="31"/>
      <c r="M41" s="31"/>
      <c r="N41" s="31"/>
      <c r="O41" s="31"/>
      <c r="P41" s="31"/>
      <c r="Q41" s="31"/>
      <c r="R41" s="31"/>
      <c r="S41" s="31"/>
      <c r="T41" s="31"/>
      <c r="U41" s="31"/>
      <c r="V41" s="31"/>
      <c r="W41" s="31"/>
      <c r="X41" s="31"/>
      <c r="Y41" s="31"/>
      <c r="Z41" s="31"/>
    </row>
    <row r="42" spans="1:26">
      <c r="B42" s="20"/>
      <c r="C42" s="31"/>
      <c r="D42" s="31"/>
      <c r="E42" s="31"/>
      <c r="F42" s="31"/>
      <c r="G42" s="31"/>
      <c r="H42" s="31"/>
      <c r="I42" s="31"/>
      <c r="J42" s="31"/>
      <c r="K42" s="31"/>
      <c r="L42" s="31"/>
      <c r="M42" s="31"/>
      <c r="N42" s="31"/>
      <c r="O42" s="31"/>
      <c r="P42" s="31"/>
      <c r="Q42" s="31"/>
      <c r="R42" s="31"/>
      <c r="S42" s="31"/>
      <c r="T42" s="31"/>
      <c r="U42" s="31"/>
      <c r="V42" s="31"/>
      <c r="W42" s="31"/>
      <c r="X42" s="31"/>
      <c r="Y42" s="31"/>
      <c r="Z42" s="31"/>
    </row>
  </sheetData>
  <mergeCells count="48">
    <mergeCell ref="A39:B39"/>
    <mergeCell ref="A40:B40"/>
    <mergeCell ref="A28:B28"/>
    <mergeCell ref="A27:P27"/>
    <mergeCell ref="A29:B29"/>
    <mergeCell ref="A30:B30"/>
    <mergeCell ref="A31:B31"/>
    <mergeCell ref="A32:B32"/>
    <mergeCell ref="A33:B33"/>
    <mergeCell ref="A34:B34"/>
    <mergeCell ref="A35:B35"/>
    <mergeCell ref="A36:B36"/>
    <mergeCell ref="A37:B37"/>
    <mergeCell ref="A38:B38"/>
    <mergeCell ref="A1:AA1"/>
    <mergeCell ref="A2:B4"/>
    <mergeCell ref="O2:P3"/>
    <mergeCell ref="C3:C4"/>
    <mergeCell ref="D3:D4"/>
    <mergeCell ref="F3:F4"/>
    <mergeCell ref="AA2:AB3"/>
    <mergeCell ref="G3:G4"/>
    <mergeCell ref="Y2:Z3"/>
    <mergeCell ref="H3:H4"/>
    <mergeCell ref="E3:E4"/>
    <mergeCell ref="W2:X3"/>
    <mergeCell ref="U2:V3"/>
    <mergeCell ref="S2:T3"/>
    <mergeCell ref="Q2:R3"/>
    <mergeCell ref="A24:P24"/>
    <mergeCell ref="A10:B10"/>
    <mergeCell ref="A5:B5"/>
    <mergeCell ref="A6:B6"/>
    <mergeCell ref="A7:B7"/>
    <mergeCell ref="A8:B8"/>
    <mergeCell ref="A9:B9"/>
    <mergeCell ref="A11:B11"/>
    <mergeCell ref="A18:B18"/>
    <mergeCell ref="A17:B17"/>
    <mergeCell ref="A12:B12"/>
    <mergeCell ref="A13:B13"/>
    <mergeCell ref="A14:B14"/>
    <mergeCell ref="AI2:AJ3"/>
    <mergeCell ref="AG2:AH3"/>
    <mergeCell ref="C2:M2"/>
    <mergeCell ref="B20:AA20"/>
    <mergeCell ref="AE2:AF3"/>
    <mergeCell ref="AC2:AD3"/>
  </mergeCells>
  <pageMargins left="0.25" right="0.25" top="0.75" bottom="0.75" header="0.3" footer="0.3"/>
  <pageSetup paperSize="9" fitToHeight="0" orientation="landscape" r:id="rId1"/>
  <ignoredErrors>
    <ignoredError sqref="A20 A21:A22" numberStoredAsText="1"/>
    <ignoredError sqref="C16:N16" formulaRange="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L25"/>
  <sheetViews>
    <sheetView zoomScale="90" zoomScaleNormal="90" workbookViewId="0">
      <selection sqref="A1:AJ1"/>
    </sheetView>
  </sheetViews>
  <sheetFormatPr defaultColWidth="8.75" defaultRowHeight="14.25"/>
  <cols>
    <col min="1" max="1" width="25.5" style="1" customWidth="1"/>
    <col min="2" max="6" width="8.375" style="1" customWidth="1"/>
    <col min="7" max="7" width="0.25" style="1" customWidth="1"/>
    <col min="8" max="12" width="8.375" style="1" customWidth="1"/>
    <col min="13" max="13" width="0.25" style="1" customWidth="1"/>
    <col min="14" max="15" width="8.375" style="1" customWidth="1"/>
    <col min="16" max="18" width="9.75" style="1" customWidth="1"/>
    <col min="19" max="19" width="0.25" style="1" customWidth="1"/>
    <col min="20" max="23" width="8.375" style="1" customWidth="1"/>
    <col min="24" max="24" width="8.625" style="1" customWidth="1"/>
    <col min="25" max="25" width="0.25" style="1" customWidth="1"/>
    <col min="26" max="29" width="8.75" style="1"/>
    <col min="30" max="30" width="0.375" style="1" customWidth="1"/>
    <col min="31" max="16384" width="8.75" style="1"/>
  </cols>
  <sheetData>
    <row r="1" spans="1:38" ht="23.45" customHeight="1">
      <c r="A1" s="254" t="s">
        <v>162</v>
      </c>
      <c r="B1" s="254"/>
      <c r="C1" s="254"/>
      <c r="D1" s="254"/>
      <c r="E1" s="254"/>
      <c r="F1" s="254"/>
      <c r="G1" s="254"/>
      <c r="H1" s="254"/>
      <c r="I1" s="254"/>
      <c r="J1" s="254"/>
      <c r="K1" s="254"/>
      <c r="L1" s="254"/>
      <c r="M1" s="254"/>
      <c r="N1" s="254"/>
      <c r="O1" s="254"/>
      <c r="P1" s="254"/>
      <c r="Q1" s="254"/>
      <c r="R1" s="254"/>
      <c r="S1" s="254"/>
      <c r="T1" s="254"/>
      <c r="U1" s="254"/>
      <c r="V1" s="254"/>
      <c r="W1" s="254"/>
      <c r="X1" s="254"/>
      <c r="Y1" s="254"/>
      <c r="Z1" s="254"/>
      <c r="AA1" s="254"/>
      <c r="AB1" s="254"/>
      <c r="AC1" s="254"/>
      <c r="AD1" s="254"/>
      <c r="AE1" s="254"/>
      <c r="AF1" s="254"/>
      <c r="AG1" s="254"/>
      <c r="AH1" s="254"/>
      <c r="AI1" s="254"/>
      <c r="AJ1" s="254"/>
    </row>
    <row r="2" spans="1:38" ht="15.6" customHeight="1">
      <c r="A2" s="32"/>
      <c r="B2" s="255" t="s">
        <v>129</v>
      </c>
      <c r="C2" s="256"/>
      <c r="D2" s="256"/>
      <c r="E2" s="256"/>
      <c r="F2" s="257"/>
      <c r="G2" s="138"/>
      <c r="H2" s="255" t="s">
        <v>73</v>
      </c>
      <c r="I2" s="256"/>
      <c r="J2" s="256"/>
      <c r="K2" s="256"/>
      <c r="L2" s="257"/>
      <c r="M2" s="138"/>
      <c r="N2" s="255" t="s">
        <v>131</v>
      </c>
      <c r="O2" s="256"/>
      <c r="P2" s="256"/>
      <c r="Q2" s="256"/>
      <c r="R2" s="257"/>
      <c r="S2" s="138"/>
      <c r="T2" s="211" t="s">
        <v>130</v>
      </c>
      <c r="U2" s="211"/>
      <c r="V2" s="211"/>
      <c r="W2" s="211"/>
      <c r="X2" s="211"/>
      <c r="Y2" s="184"/>
      <c r="Z2" s="258"/>
      <c r="AA2" s="258"/>
      <c r="AB2" s="258"/>
      <c r="AC2" s="258"/>
      <c r="AD2" s="181"/>
      <c r="AI2" s="86" t="s">
        <v>133</v>
      </c>
      <c r="AJ2" s="86"/>
      <c r="AK2" s="86" t="s">
        <v>134</v>
      </c>
      <c r="AL2" s="86"/>
    </row>
    <row r="3" spans="1:38" ht="13.5" customHeight="1">
      <c r="A3" s="33" t="s">
        <v>135</v>
      </c>
      <c r="B3" s="135">
        <v>2019</v>
      </c>
      <c r="C3" s="135">
        <v>2020</v>
      </c>
      <c r="D3" s="135">
        <v>2021</v>
      </c>
      <c r="E3" s="135">
        <v>2022</v>
      </c>
      <c r="F3" s="135">
        <v>2023</v>
      </c>
      <c r="G3" s="135"/>
      <c r="H3" s="135">
        <v>2019</v>
      </c>
      <c r="I3" s="135">
        <v>2020</v>
      </c>
      <c r="J3" s="135">
        <v>2021</v>
      </c>
      <c r="K3" s="135">
        <v>2022</v>
      </c>
      <c r="L3" s="135">
        <v>2023</v>
      </c>
      <c r="M3" s="135"/>
      <c r="N3" s="135">
        <v>2019</v>
      </c>
      <c r="O3" s="135">
        <v>2020</v>
      </c>
      <c r="P3" s="135">
        <v>2021</v>
      </c>
      <c r="Q3" s="135">
        <v>2022</v>
      </c>
      <c r="R3" s="135">
        <v>2023</v>
      </c>
      <c r="S3" s="136"/>
      <c r="T3" s="142">
        <v>2019</v>
      </c>
      <c r="U3" s="142">
        <v>2020</v>
      </c>
      <c r="V3" s="142">
        <v>2021</v>
      </c>
      <c r="W3" s="142">
        <v>2022</v>
      </c>
      <c r="X3" s="142">
        <v>2023</v>
      </c>
      <c r="Y3" s="184"/>
      <c r="Z3" s="179"/>
      <c r="AA3" s="179"/>
      <c r="AB3" s="179"/>
      <c r="AC3" s="179"/>
      <c r="AD3" s="181"/>
      <c r="AI3" s="86"/>
      <c r="AJ3" s="86"/>
      <c r="AK3" s="86"/>
      <c r="AL3" s="86"/>
    </row>
    <row r="4" spans="1:38">
      <c r="A4" s="14" t="s">
        <v>95</v>
      </c>
      <c r="B4" s="110">
        <v>30</v>
      </c>
      <c r="C4" s="110">
        <v>20</v>
      </c>
      <c r="D4" s="110">
        <v>10</v>
      </c>
      <c r="E4" s="110">
        <v>10</v>
      </c>
      <c r="F4" s="110">
        <v>0</v>
      </c>
      <c r="G4" s="110"/>
      <c r="H4" s="110">
        <v>20</v>
      </c>
      <c r="I4" s="110">
        <v>70</v>
      </c>
      <c r="J4" s="110">
        <v>-40</v>
      </c>
      <c r="K4" s="110">
        <v>-20</v>
      </c>
      <c r="L4" s="110">
        <v>70</v>
      </c>
      <c r="M4" s="110"/>
      <c r="N4" s="110">
        <v>30</v>
      </c>
      <c r="O4" s="110">
        <v>60</v>
      </c>
      <c r="P4" s="110">
        <v>-40</v>
      </c>
      <c r="Q4" s="110">
        <v>-30</v>
      </c>
      <c r="R4" s="110">
        <v>60</v>
      </c>
      <c r="S4" s="110"/>
      <c r="T4" s="185">
        <v>-10</v>
      </c>
      <c r="U4" s="185">
        <v>10</v>
      </c>
      <c r="V4" s="185">
        <v>0</v>
      </c>
      <c r="W4" s="186">
        <v>20</v>
      </c>
      <c r="X4" s="185">
        <v>10</v>
      </c>
      <c r="Y4" s="180"/>
      <c r="Z4" s="180"/>
      <c r="AA4" s="180"/>
      <c r="AB4" s="180"/>
      <c r="AC4" s="180"/>
      <c r="AD4" s="182"/>
      <c r="AI4" s="121"/>
      <c r="AJ4" s="86"/>
      <c r="AK4" s="121"/>
      <c r="AL4" s="86"/>
    </row>
    <row r="5" spans="1:38">
      <c r="A5" s="14" t="s">
        <v>96</v>
      </c>
      <c r="B5" s="110">
        <v>60</v>
      </c>
      <c r="C5" s="110">
        <v>60</v>
      </c>
      <c r="D5" s="110">
        <v>50</v>
      </c>
      <c r="E5" s="110">
        <v>60</v>
      </c>
      <c r="F5" s="110">
        <v>60</v>
      </c>
      <c r="G5" s="110"/>
      <c r="H5" s="110">
        <v>60</v>
      </c>
      <c r="I5" s="110">
        <v>290</v>
      </c>
      <c r="J5" s="110">
        <v>10</v>
      </c>
      <c r="K5" s="110">
        <v>60</v>
      </c>
      <c r="L5" s="110">
        <v>130</v>
      </c>
      <c r="M5" s="110"/>
      <c r="N5" s="110">
        <v>50</v>
      </c>
      <c r="O5" s="110">
        <v>240</v>
      </c>
      <c r="P5" s="110">
        <v>-50</v>
      </c>
      <c r="Q5" s="110">
        <v>-10</v>
      </c>
      <c r="R5" s="110">
        <v>90</v>
      </c>
      <c r="S5" s="110"/>
      <c r="T5" s="110">
        <v>0</v>
      </c>
      <c r="U5" s="110">
        <v>50</v>
      </c>
      <c r="V5" s="110">
        <v>50</v>
      </c>
      <c r="W5" s="183">
        <v>70</v>
      </c>
      <c r="X5" s="110">
        <v>40</v>
      </c>
      <c r="Y5" s="180"/>
      <c r="Z5" s="180"/>
      <c r="AA5" s="180"/>
      <c r="AB5" s="180"/>
      <c r="AC5" s="180"/>
      <c r="AD5" s="182"/>
      <c r="AI5" s="121"/>
      <c r="AJ5" s="86"/>
      <c r="AK5" s="121"/>
      <c r="AL5" s="86"/>
    </row>
    <row r="6" spans="1:38">
      <c r="A6" s="14" t="s">
        <v>97</v>
      </c>
      <c r="B6" s="110">
        <v>230</v>
      </c>
      <c r="C6" s="110">
        <v>190</v>
      </c>
      <c r="D6" s="110">
        <v>170</v>
      </c>
      <c r="E6" s="110">
        <v>110</v>
      </c>
      <c r="F6" s="110">
        <v>160</v>
      </c>
      <c r="G6" s="110"/>
      <c r="H6" s="110">
        <v>1300</v>
      </c>
      <c r="I6" s="110">
        <v>1700</v>
      </c>
      <c r="J6" s="110">
        <v>1300</v>
      </c>
      <c r="K6" s="110">
        <v>1200</v>
      </c>
      <c r="L6" s="110">
        <v>1300</v>
      </c>
      <c r="M6" s="110"/>
      <c r="N6" s="110">
        <v>170</v>
      </c>
      <c r="O6" s="110">
        <v>350</v>
      </c>
      <c r="P6" s="110">
        <v>70</v>
      </c>
      <c r="Q6" s="110">
        <v>-130</v>
      </c>
      <c r="R6" s="110">
        <v>90</v>
      </c>
      <c r="S6" s="110"/>
      <c r="T6" s="110">
        <v>1100</v>
      </c>
      <c r="U6" s="110">
        <v>1400</v>
      </c>
      <c r="V6" s="110">
        <v>1300</v>
      </c>
      <c r="W6" s="183">
        <v>1300</v>
      </c>
      <c r="X6" s="110">
        <v>1200</v>
      </c>
      <c r="Y6" s="180"/>
      <c r="Z6" s="180"/>
      <c r="AA6" s="180"/>
      <c r="AB6" s="180"/>
      <c r="AC6" s="180"/>
      <c r="AD6" s="182"/>
      <c r="AI6" s="121"/>
      <c r="AJ6" s="86"/>
      <c r="AK6" s="121"/>
      <c r="AL6" s="86"/>
    </row>
    <row r="7" spans="1:38">
      <c r="A7" s="14" t="s">
        <v>98</v>
      </c>
      <c r="B7" s="110">
        <v>1600</v>
      </c>
      <c r="C7" s="110">
        <v>1500</v>
      </c>
      <c r="D7" s="110">
        <v>1700</v>
      </c>
      <c r="E7" s="110">
        <v>1300</v>
      </c>
      <c r="F7" s="110">
        <v>920</v>
      </c>
      <c r="G7" s="110"/>
      <c r="H7" s="110">
        <v>1800</v>
      </c>
      <c r="I7" s="110">
        <v>2900</v>
      </c>
      <c r="J7" s="110">
        <v>-2100</v>
      </c>
      <c r="K7" s="110">
        <v>-2100</v>
      </c>
      <c r="L7" s="110">
        <v>4800</v>
      </c>
      <c r="M7" s="110"/>
      <c r="N7" s="110">
        <v>3400</v>
      </c>
      <c r="O7" s="110">
        <v>5500</v>
      </c>
      <c r="P7" s="110">
        <v>-430</v>
      </c>
      <c r="Q7" s="110">
        <v>-1200</v>
      </c>
      <c r="R7" s="110">
        <v>5700</v>
      </c>
      <c r="S7" s="110"/>
      <c r="T7" s="110">
        <v>-1500</v>
      </c>
      <c r="U7" s="110">
        <v>-2600</v>
      </c>
      <c r="V7" s="110">
        <v>-1700</v>
      </c>
      <c r="W7" s="183">
        <v>-870</v>
      </c>
      <c r="X7" s="110">
        <v>-950</v>
      </c>
      <c r="Y7" s="180"/>
      <c r="Z7" s="180"/>
      <c r="AA7" s="180"/>
      <c r="AB7" s="180"/>
      <c r="AC7" s="180"/>
      <c r="AD7" s="182"/>
      <c r="AI7" s="121"/>
      <c r="AJ7" s="86"/>
      <c r="AK7" s="121"/>
      <c r="AL7" s="86"/>
    </row>
    <row r="8" spans="1:38">
      <c r="A8" s="14" t="s">
        <v>99</v>
      </c>
      <c r="B8" s="110">
        <v>540</v>
      </c>
      <c r="C8" s="110">
        <v>580</v>
      </c>
      <c r="D8" s="110">
        <v>730</v>
      </c>
      <c r="E8" s="110">
        <v>710</v>
      </c>
      <c r="F8" s="110">
        <v>700</v>
      </c>
      <c r="G8" s="110"/>
      <c r="H8" s="110">
        <v>2400</v>
      </c>
      <c r="I8" s="110">
        <v>3400</v>
      </c>
      <c r="J8" s="110">
        <v>2800</v>
      </c>
      <c r="K8" s="110">
        <v>2700</v>
      </c>
      <c r="L8" s="110">
        <v>3400</v>
      </c>
      <c r="M8" s="110"/>
      <c r="N8" s="110">
        <v>500</v>
      </c>
      <c r="O8" s="110">
        <v>580</v>
      </c>
      <c r="P8" s="110">
        <v>-160</v>
      </c>
      <c r="Q8" s="110">
        <v>-190</v>
      </c>
      <c r="R8" s="110">
        <v>730</v>
      </c>
      <c r="S8" s="110"/>
      <c r="T8" s="110">
        <v>1900</v>
      </c>
      <c r="U8" s="110">
        <v>2800</v>
      </c>
      <c r="V8" s="110">
        <v>3000</v>
      </c>
      <c r="W8" s="183">
        <v>2900</v>
      </c>
      <c r="X8" s="110">
        <v>2600</v>
      </c>
      <c r="Y8" s="180"/>
      <c r="Z8" s="180"/>
      <c r="AA8" s="180"/>
      <c r="AB8" s="180"/>
      <c r="AC8" s="180"/>
      <c r="AD8" s="182"/>
      <c r="AI8" s="121"/>
      <c r="AJ8" s="86"/>
      <c r="AK8" s="121"/>
      <c r="AL8" s="86"/>
    </row>
    <row r="9" spans="1:38">
      <c r="A9" s="14" t="s">
        <v>100</v>
      </c>
      <c r="B9" s="110">
        <v>190</v>
      </c>
      <c r="C9" s="110">
        <v>160</v>
      </c>
      <c r="D9" s="110">
        <v>170</v>
      </c>
      <c r="E9" s="110">
        <v>80</v>
      </c>
      <c r="F9" s="110">
        <v>80</v>
      </c>
      <c r="G9" s="110"/>
      <c r="H9" s="110">
        <v>140</v>
      </c>
      <c r="I9" s="110">
        <v>630</v>
      </c>
      <c r="J9" s="110">
        <v>-50</v>
      </c>
      <c r="K9" s="110">
        <v>160</v>
      </c>
      <c r="L9" s="110">
        <v>590</v>
      </c>
      <c r="M9" s="110"/>
      <c r="N9" s="110">
        <v>130</v>
      </c>
      <c r="O9" s="110">
        <v>410</v>
      </c>
      <c r="P9" s="110">
        <v>-90</v>
      </c>
      <c r="Q9" s="110">
        <v>70</v>
      </c>
      <c r="R9" s="110">
        <v>580</v>
      </c>
      <c r="S9" s="110"/>
      <c r="T9" s="110">
        <v>10</v>
      </c>
      <c r="U9" s="110">
        <v>220</v>
      </c>
      <c r="V9" s="110">
        <v>40</v>
      </c>
      <c r="W9" s="183">
        <v>90</v>
      </c>
      <c r="X9" s="110">
        <v>10</v>
      </c>
      <c r="Y9" s="180"/>
      <c r="Z9" s="180"/>
      <c r="AA9" s="180"/>
      <c r="AB9" s="180"/>
      <c r="AC9" s="180"/>
      <c r="AD9" s="182"/>
      <c r="AI9" s="121"/>
      <c r="AJ9" s="86"/>
      <c r="AK9" s="121"/>
      <c r="AL9" s="86"/>
    </row>
    <row r="10" spans="1:38">
      <c r="A10" s="14" t="s">
        <v>101</v>
      </c>
      <c r="B10" s="110">
        <v>0</v>
      </c>
      <c r="C10" s="110">
        <v>-50</v>
      </c>
      <c r="D10" s="110">
        <v>20</v>
      </c>
      <c r="E10" s="110">
        <v>-70</v>
      </c>
      <c r="F10" s="110">
        <v>-80</v>
      </c>
      <c r="G10" s="110"/>
      <c r="H10" s="110">
        <v>260</v>
      </c>
      <c r="I10" s="110">
        <v>490</v>
      </c>
      <c r="J10" s="110">
        <v>100</v>
      </c>
      <c r="K10" s="110">
        <v>90</v>
      </c>
      <c r="L10" s="110">
        <v>540</v>
      </c>
      <c r="M10" s="110"/>
      <c r="N10" s="110">
        <v>220</v>
      </c>
      <c r="O10" s="110">
        <v>490</v>
      </c>
      <c r="P10" s="110">
        <v>40</v>
      </c>
      <c r="Q10" s="110">
        <v>10</v>
      </c>
      <c r="R10" s="110">
        <v>460</v>
      </c>
      <c r="S10" s="110"/>
      <c r="T10" s="110">
        <v>40</v>
      </c>
      <c r="U10" s="110">
        <v>0</v>
      </c>
      <c r="V10" s="110">
        <v>60</v>
      </c>
      <c r="W10" s="183">
        <v>70</v>
      </c>
      <c r="X10" s="110">
        <v>70</v>
      </c>
      <c r="Y10" s="180"/>
      <c r="Z10" s="180"/>
      <c r="AA10" s="180"/>
      <c r="AB10" s="180"/>
      <c r="AC10" s="180"/>
      <c r="AD10" s="182"/>
      <c r="AI10" s="121"/>
      <c r="AJ10" s="86"/>
      <c r="AK10" s="121"/>
      <c r="AL10" s="86"/>
    </row>
    <row r="11" spans="1:38">
      <c r="A11" s="14" t="s">
        <v>102</v>
      </c>
      <c r="B11" s="110">
        <v>30</v>
      </c>
      <c r="C11" s="110">
        <v>50</v>
      </c>
      <c r="D11" s="110">
        <v>20</v>
      </c>
      <c r="E11" s="110">
        <v>40</v>
      </c>
      <c r="F11" s="110">
        <v>30</v>
      </c>
      <c r="G11" s="110"/>
      <c r="H11" s="110">
        <v>140</v>
      </c>
      <c r="I11" s="110">
        <v>120</v>
      </c>
      <c r="J11" s="110">
        <v>-20</v>
      </c>
      <c r="K11" s="110">
        <v>10</v>
      </c>
      <c r="L11" s="110">
        <v>170</v>
      </c>
      <c r="M11" s="110"/>
      <c r="N11" s="110">
        <v>100</v>
      </c>
      <c r="O11" s="110">
        <v>80</v>
      </c>
      <c r="P11" s="110">
        <v>-60</v>
      </c>
      <c r="Q11" s="110">
        <v>-30</v>
      </c>
      <c r="R11" s="110">
        <v>130</v>
      </c>
      <c r="S11" s="110"/>
      <c r="T11" s="110">
        <v>40</v>
      </c>
      <c r="U11" s="110">
        <v>40</v>
      </c>
      <c r="V11" s="110">
        <v>40</v>
      </c>
      <c r="W11" s="183">
        <v>30</v>
      </c>
      <c r="X11" s="110">
        <v>40</v>
      </c>
      <c r="Y11" s="180"/>
      <c r="Z11" s="180"/>
      <c r="AA11" s="180"/>
      <c r="AB11" s="180"/>
      <c r="AC11" s="180"/>
      <c r="AD11" s="182"/>
      <c r="AI11" s="121"/>
      <c r="AJ11" s="86"/>
      <c r="AK11" s="121"/>
      <c r="AL11" s="86"/>
    </row>
    <row r="12" spans="1:38">
      <c r="A12" s="14" t="s">
        <v>103</v>
      </c>
      <c r="B12" s="110">
        <v>10</v>
      </c>
      <c r="C12" s="110">
        <v>0</v>
      </c>
      <c r="D12" s="110">
        <v>20</v>
      </c>
      <c r="E12" s="110">
        <v>0</v>
      </c>
      <c r="F12" s="110">
        <v>0</v>
      </c>
      <c r="G12" s="110"/>
      <c r="H12" s="110">
        <v>50</v>
      </c>
      <c r="I12" s="110">
        <v>90</v>
      </c>
      <c r="J12" s="110">
        <v>-20</v>
      </c>
      <c r="K12" s="110">
        <v>30</v>
      </c>
      <c r="L12" s="110">
        <v>90</v>
      </c>
      <c r="M12" s="110"/>
      <c r="N12" s="110">
        <v>50</v>
      </c>
      <c r="O12" s="110">
        <v>60</v>
      </c>
      <c r="P12" s="110">
        <v>-20</v>
      </c>
      <c r="Q12" s="110">
        <v>30</v>
      </c>
      <c r="R12" s="110">
        <v>110</v>
      </c>
      <c r="S12" s="110"/>
      <c r="T12" s="110">
        <v>-10</v>
      </c>
      <c r="U12" s="110">
        <v>20</v>
      </c>
      <c r="V12" s="110">
        <v>0</v>
      </c>
      <c r="W12" s="183">
        <v>0</v>
      </c>
      <c r="X12" s="110">
        <v>-20</v>
      </c>
      <c r="Y12" s="180"/>
      <c r="Z12" s="180"/>
      <c r="AA12" s="180"/>
      <c r="AB12" s="180"/>
      <c r="AC12" s="180"/>
      <c r="AD12" s="182"/>
      <c r="AI12" s="121"/>
      <c r="AJ12" s="86"/>
      <c r="AK12" s="121"/>
      <c r="AL12" s="86"/>
    </row>
    <row r="13" spans="1:38">
      <c r="A13" s="14" t="s">
        <v>136</v>
      </c>
      <c r="B13" s="110">
        <v>-10</v>
      </c>
      <c r="C13" s="110">
        <v>-10</v>
      </c>
      <c r="D13" s="110">
        <v>-30</v>
      </c>
      <c r="E13" s="110">
        <v>-30</v>
      </c>
      <c r="F13" s="110">
        <v>-50</v>
      </c>
      <c r="G13" s="110"/>
      <c r="H13" s="110">
        <v>300</v>
      </c>
      <c r="I13" s="110">
        <v>490</v>
      </c>
      <c r="J13" s="110">
        <v>170</v>
      </c>
      <c r="K13" s="110">
        <v>140</v>
      </c>
      <c r="L13" s="110">
        <v>440</v>
      </c>
      <c r="M13" s="110"/>
      <c r="N13" s="110">
        <v>140</v>
      </c>
      <c r="O13" s="110">
        <v>300</v>
      </c>
      <c r="P13" s="110">
        <v>30</v>
      </c>
      <c r="Q13" s="110">
        <v>-20</v>
      </c>
      <c r="R13" s="110">
        <v>310</v>
      </c>
      <c r="S13" s="110"/>
      <c r="T13" s="110">
        <v>170</v>
      </c>
      <c r="U13" s="110">
        <v>190</v>
      </c>
      <c r="V13" s="110">
        <v>140</v>
      </c>
      <c r="W13" s="183">
        <v>160</v>
      </c>
      <c r="X13" s="110">
        <v>130</v>
      </c>
      <c r="Y13" s="180"/>
      <c r="Z13" s="180"/>
      <c r="AA13" s="180"/>
      <c r="AB13" s="180"/>
      <c r="AC13" s="180"/>
      <c r="AD13" s="182"/>
      <c r="AI13" s="121"/>
      <c r="AJ13" s="86"/>
      <c r="AK13" s="121"/>
      <c r="AL13" s="86"/>
    </row>
    <row r="14" spans="1:38">
      <c r="A14" s="14" t="s">
        <v>57</v>
      </c>
      <c r="B14" s="110">
        <v>2700</v>
      </c>
      <c r="C14" s="110">
        <v>2500</v>
      </c>
      <c r="D14" s="110">
        <v>2900</v>
      </c>
      <c r="E14" s="110">
        <v>2300</v>
      </c>
      <c r="F14" s="110">
        <v>1900</v>
      </c>
      <c r="G14" s="110"/>
      <c r="H14" s="110">
        <v>6200</v>
      </c>
      <c r="I14" s="110">
        <v>9800</v>
      </c>
      <c r="J14" s="110">
        <v>2000</v>
      </c>
      <c r="K14" s="110">
        <v>2200</v>
      </c>
      <c r="L14" s="110">
        <v>11000</v>
      </c>
      <c r="M14" s="110" t="s">
        <v>137</v>
      </c>
      <c r="N14" s="110">
        <v>4600</v>
      </c>
      <c r="O14" s="110">
        <v>7800</v>
      </c>
      <c r="P14" s="110">
        <v>-730</v>
      </c>
      <c r="Q14" s="110">
        <v>-1500</v>
      </c>
      <c r="R14" s="110">
        <v>8000</v>
      </c>
      <c r="S14" s="110"/>
      <c r="T14" s="110">
        <v>1600</v>
      </c>
      <c r="U14" s="110">
        <v>2000</v>
      </c>
      <c r="V14" s="110">
        <v>2700</v>
      </c>
      <c r="W14" s="183">
        <v>3600</v>
      </c>
      <c r="X14" s="110">
        <v>3000</v>
      </c>
      <c r="Y14" s="180"/>
      <c r="Z14" s="180"/>
      <c r="AA14" s="180"/>
      <c r="AB14" s="180"/>
      <c r="AC14" s="180"/>
      <c r="AD14" s="182"/>
      <c r="AI14" s="121"/>
      <c r="AJ14" s="86"/>
      <c r="AK14" s="121"/>
      <c r="AL14" s="86"/>
    </row>
    <row r="15" spans="1:38">
      <c r="A15" s="14" t="s">
        <v>138</v>
      </c>
      <c r="B15" s="123">
        <v>26500</v>
      </c>
      <c r="C15" s="16">
        <v>26200</v>
      </c>
      <c r="D15" s="110">
        <v>27700</v>
      </c>
      <c r="E15" s="110">
        <v>23500</v>
      </c>
      <c r="F15" s="110">
        <v>19100</v>
      </c>
      <c r="G15" s="110"/>
      <c r="H15" s="110">
        <v>52100</v>
      </c>
      <c r="I15" s="110">
        <v>84800</v>
      </c>
      <c r="J15" s="110">
        <v>-6600</v>
      </c>
      <c r="K15" s="110">
        <v>-17600</v>
      </c>
      <c r="L15" s="110">
        <v>86800</v>
      </c>
      <c r="M15" s="110" t="s">
        <v>137</v>
      </c>
      <c r="N15" s="110">
        <v>52100</v>
      </c>
      <c r="O15" s="110">
        <v>84800</v>
      </c>
      <c r="P15" s="110">
        <v>-6600</v>
      </c>
      <c r="Q15" s="110">
        <v>-17600</v>
      </c>
      <c r="R15" s="110">
        <v>86800</v>
      </c>
      <c r="S15" s="110"/>
      <c r="T15" s="110">
        <v>0</v>
      </c>
      <c r="U15" s="110">
        <v>0</v>
      </c>
      <c r="V15" s="110">
        <v>0</v>
      </c>
      <c r="W15" s="183">
        <v>0</v>
      </c>
      <c r="X15" s="110">
        <v>0</v>
      </c>
      <c r="Y15" s="180"/>
      <c r="Z15" s="180"/>
      <c r="AA15" s="180"/>
      <c r="AB15" s="180"/>
      <c r="AC15" s="180"/>
      <c r="AD15" s="182"/>
      <c r="AI15" s="121"/>
      <c r="AJ15" s="86"/>
      <c r="AK15" s="121"/>
      <c r="AL15" s="86"/>
    </row>
    <row r="16" spans="1:38">
      <c r="AI16" s="86"/>
      <c r="AJ16" s="86"/>
      <c r="AK16" s="86"/>
      <c r="AL16" s="86"/>
    </row>
    <row r="17" spans="1:1">
      <c r="A17" s="6" t="s">
        <v>163</v>
      </c>
    </row>
    <row r="18" spans="1:1">
      <c r="A18" s="6" t="s">
        <v>92</v>
      </c>
    </row>
    <row r="19" spans="1:1">
      <c r="A19" s="6" t="s">
        <v>93</v>
      </c>
    </row>
    <row r="20" spans="1:1">
      <c r="A20" s="6" t="s">
        <v>94</v>
      </c>
    </row>
    <row r="21" spans="1:1">
      <c r="A21" s="6" t="s">
        <v>164</v>
      </c>
    </row>
    <row r="22" spans="1:1">
      <c r="A22" s="8" t="s">
        <v>70</v>
      </c>
    </row>
    <row r="23" spans="1:1">
      <c r="A23" s="5" t="s">
        <v>71</v>
      </c>
    </row>
    <row r="24" spans="1:1">
      <c r="A24" s="25" t="s">
        <v>128</v>
      </c>
    </row>
    <row r="25" spans="1:1">
      <c r="A25" s="25"/>
    </row>
  </sheetData>
  <mergeCells count="6">
    <mergeCell ref="A1:AJ1"/>
    <mergeCell ref="B2:F2"/>
    <mergeCell ref="H2:L2"/>
    <mergeCell ref="N2:R2"/>
    <mergeCell ref="T2:X2"/>
    <mergeCell ref="Z2:AC2"/>
  </mergeCells>
  <pageMargins left="0.25" right="0.25" top="0.75" bottom="0.75" header="0.3" footer="0.3"/>
  <pageSetup paperSize="9" scale="68"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Financial_x0020_Year xmlns="d200f07c-fc98-43f5-91a5-59456e2960b4">2017/2018</Financial_x0020_Year>
    <DocStatus xmlns="d200f07c-fc98-43f5-91a5-59456e2960b4">Draft</DocStatus>
    <Portfolios xmlns="d200f07c-fc98-43f5-91a5-59456e2960b4" xsi:nil="true"/>
    <Month xmlns="d200f07c-fc98-43f5-91a5-59456e2960b4">January</Month>
    <Year xmlns="d200f07c-fc98-43f5-91a5-59456e2960b4">2018</Year>
    <Project xmlns="d200f07c-fc98-43f5-91a5-59456e2960b4">Canterbury's people website</Project>
    <_dlc_DocId xmlns="ed1957ae-fbde-4d2f-9dc0-23e2c48faa68">U76WFZRFWZPD-406500331-153</_dlc_DocId>
    <_dlc_DocIdUrl xmlns="ed1957ae-fbde-4d2f-9dc0-23e2c48faa68">
      <Url>https://environmentcanterbury.sharepoint.com/sites/StrategicPolicy-group/_layouts/15/DocIdRedir.aspx?ID=U76WFZRFWZPD-406500331-153</Url>
      <Description>U76WFZRFWZPD-406500331-153</Description>
    </_dlc_DocIdUrl>
    <Keyword xmlns="d200f07c-fc98-43f5-91a5-59456e2960b4" xsi:nil="true"/>
    <SharedWithUsers xmlns="ed1957ae-fbde-4d2f-9dc0-23e2c48faa68">
      <UserInfo>
        <DisplayName>Amanda Wall</DisplayName>
        <AccountId>272</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General Document" ma:contentTypeID="0x010100DC4D0228905A94418AB23C27A1D7BDCA00002D6DDD51B9F143981E1628B3CF9F4E" ma:contentTypeVersion="18" ma:contentTypeDescription="Create a new document." ma:contentTypeScope="" ma:versionID="c2c9778b3c09046f73eb0b2aa9af29e3">
  <xsd:schema xmlns:xsd="http://www.w3.org/2001/XMLSchema" xmlns:xs="http://www.w3.org/2001/XMLSchema" xmlns:p="http://schemas.microsoft.com/office/2006/metadata/properties" xmlns:ns2="d200f07c-fc98-43f5-91a5-59456e2960b4" xmlns:ns3="ed1957ae-fbde-4d2f-9dc0-23e2c48faa68" targetNamespace="http://schemas.microsoft.com/office/2006/metadata/properties" ma:root="true" ma:fieldsID="197c0da19d4694ab58eb6b3d0a5fd7aa" ns2:_="" ns3:_="">
    <xsd:import namespace="d200f07c-fc98-43f5-91a5-59456e2960b4"/>
    <xsd:import namespace="ed1957ae-fbde-4d2f-9dc0-23e2c48faa68"/>
    <xsd:element name="properties">
      <xsd:complexType>
        <xsd:sequence>
          <xsd:element name="documentManagement">
            <xsd:complexType>
              <xsd:all>
                <xsd:element ref="ns2:DocStatus" minOccurs="0"/>
                <xsd:element ref="ns2:Keyword" minOccurs="0"/>
                <xsd:element ref="ns2:Portfolios" minOccurs="0"/>
                <xsd:element ref="ns2:Project" minOccurs="0"/>
                <xsd:element ref="ns2:Month" minOccurs="0"/>
                <xsd:element ref="ns2:Year" minOccurs="0"/>
                <xsd:element ref="ns2:Financial_x0020_Year" minOccurs="0"/>
                <xsd:element ref="ns3:_dlc_DocIdUrl" minOccurs="0"/>
                <xsd:element ref="ns3:_dlc_DocIdPersistId" minOccurs="0"/>
                <xsd:element ref="ns3:_dlc_DocId" minOccurs="0"/>
                <xsd:element ref="ns2:MediaServiceFastMetadata" minOccurs="0"/>
                <xsd:element ref="ns2:MediaServiceAutoKeyPoints" minOccurs="0"/>
                <xsd:element ref="ns2:MediaServiceKeyPoints" minOccurs="0"/>
                <xsd:element ref="ns2:MediaService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200f07c-fc98-43f5-91a5-59456e2960b4" elementFormDefault="qualified">
    <xsd:import namespace="http://schemas.microsoft.com/office/2006/documentManagement/types"/>
    <xsd:import namespace="http://schemas.microsoft.com/office/infopath/2007/PartnerControls"/>
    <xsd:element name="DocStatus" ma:index="2" nillable="true" ma:displayName="Document Status" ma:format="Dropdown" ma:internalName="DocStatus" ma:readOnly="false">
      <xsd:simpleType>
        <xsd:restriction base="dms:Choice">
          <xsd:enumeration value="Draft"/>
          <xsd:enumeration value="Final"/>
          <xsd:enumeration value="Archive"/>
        </xsd:restriction>
      </xsd:simpleType>
    </xsd:element>
    <xsd:element name="Keyword" ma:index="3" nillable="true" ma:displayName="Keyword" ma:format="Dropdown" ma:internalName="Keyword" ma:readOnly="false">
      <xsd:simpleType>
        <xsd:restriction base="dms:Choice">
          <xsd:enumeration value="Thinkpiece"/>
          <xsd:enumeration value="Briefings"/>
          <xsd:enumeration value="Chief Executive"/>
        </xsd:restriction>
      </xsd:simpleType>
    </xsd:element>
    <xsd:element name="Portfolios" ma:index="4" nillable="true" ma:displayName="Most Relevant Portfolio" ma:format="Dropdown" ma:internalName="Portfolios" ma:readOnly="false">
      <xsd:simpleType>
        <xsd:restriction base="dms:Choice">
          <xsd:enumeration value="Air Quality"/>
          <xsd:enumeration value="Biodiversity"/>
          <xsd:enumeration value="Biosecurity"/>
          <xsd:enumeration value="Canterbury Water Management Strategy"/>
          <xsd:enumeration value="Coastal Environment"/>
          <xsd:enumeration value="Consents and Compliance"/>
          <xsd:enumeration value="Emergency Management"/>
          <xsd:enumeration value="Flood Protection and Control Works"/>
          <xsd:enumeration value="Land"/>
          <xsd:enumeration value="Natural Hazards"/>
          <xsd:enumeration value="Navigation safety"/>
          <xsd:enumeration value="Public Passenger Transport"/>
          <xsd:enumeration value="Regional Land Transport"/>
          <xsd:enumeration value="Regional Leadership"/>
          <xsd:enumeration value="Waste Hazardous Substances and Contaminated sites"/>
        </xsd:restriction>
      </xsd:simpleType>
    </xsd:element>
    <xsd:element name="Project" ma:index="5" nillable="true" ma:displayName="Project/Subject" ma:format="Dropdown" ma:internalName="Project" ma:readOnly="false">
      <xsd:simpleType>
        <xsd:restriction base="dms:Choice">
          <xsd:enumeration value="Biosecurity"/>
          <xsd:enumeration value="Canterbury's economy"/>
          <xsd:enumeration value="Canterbury's people"/>
          <xsd:enumeration value="Canterbury's people website"/>
          <xsd:enumeration value="Collaborative management &amp; governance"/>
          <xsd:enumeration value="Drivers of change project planning docs"/>
          <xsd:enumeration value="Ecosystem services"/>
          <xsd:enumeration value="Extreme weather"/>
          <xsd:enumeration value="Ideas/papers from conferences"/>
          <xsd:enumeration value="Jobs for Nature funding"/>
          <xsd:enumeration value="Local Government reform 2021"/>
          <xsd:enumeration value="Science Strategy Workshops"/>
          <xsd:enumeration value="Youth Engagement"/>
        </xsd:restriction>
      </xsd:simpleType>
    </xsd:element>
    <xsd:element name="Month" ma:index="6" nillable="true" ma:displayName="Month" ma:format="Dropdown" ma:internalName="Month" ma:readOnly="false">
      <xsd:simpleType>
        <xsd:restriction base="dms:Choice">
          <xsd:enumeration value="January"/>
          <xsd:enumeration value="February"/>
          <xsd:enumeration value="March"/>
          <xsd:enumeration value="April"/>
          <xsd:enumeration value="May"/>
          <xsd:enumeration value="June"/>
          <xsd:enumeration value="July"/>
          <xsd:enumeration value="August"/>
          <xsd:enumeration value="September"/>
          <xsd:enumeration value="October"/>
          <xsd:enumeration value="November"/>
          <xsd:enumeration value="December"/>
        </xsd:restriction>
      </xsd:simpleType>
    </xsd:element>
    <xsd:element name="Year" ma:index="7" nillable="true" ma:displayName="Year" ma:default="2020" ma:format="Dropdown" ma:internalName="Year" ma:readOnly="false">
      <xsd:simpleType>
        <xsd:restriction base="dms:Choice">
          <xsd:enumeration value="2000"/>
          <xsd:enumeration value="2001"/>
          <xsd:enumeration value="2002"/>
          <xsd:enumeration value="2003"/>
          <xsd:enumeration value="2004"/>
          <xsd:enumeration value="2005"/>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2022"/>
          <xsd:enumeration value="2023"/>
          <xsd:enumeration value="2024"/>
          <xsd:enumeration value="2025"/>
        </xsd:restriction>
      </xsd:simpleType>
    </xsd:element>
    <xsd:element name="Financial_x0020_Year" ma:index="8" nillable="true" ma:displayName="Financial Year" ma:default="2019/2020" ma:format="Dropdown" ma:internalName="Financial_x0020_Year" ma:readOnly="false">
      <xsd:simpleType>
        <xsd:restriction base="dms:Choice">
          <xsd:enumeration value="2011/2012"/>
          <xsd:enumeration value="2012/2013"/>
          <xsd:enumeration value="2013/2014"/>
          <xsd:enumeration value="2014/2015"/>
          <xsd:enumeration value="2015/2016"/>
          <xsd:enumeration value="2016/2017"/>
          <xsd:enumeration value="2017/2018"/>
          <xsd:enumeration value="2018/2019"/>
          <xsd:enumeration value="2019/2020"/>
          <xsd:enumeration value="2020/2021"/>
        </xsd:restriction>
      </xsd:simpleType>
    </xsd:element>
    <xsd:element name="MediaServiceFastMetadata" ma:index="18" nillable="true" ma:displayName="MediaServiceFastMetadata" ma:hidden="true" ma:internalName="MediaServiceFastMetadata" ma:readOnly="true">
      <xsd:simpleType>
        <xsd:restriction base="dms:Note"/>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ServiceMetadata" ma:index="21" nillable="true" ma:displayName="MediaServiceMetadata" ma:hidden="true" ma:internalName="MediaService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d1957ae-fbde-4d2f-9dc0-23e2c48faa68" elementFormDefault="qualified">
    <xsd:import namespace="http://schemas.microsoft.com/office/2006/documentManagement/types"/>
    <xsd:import namespace="http://schemas.microsoft.com/office/infopath/2007/PartnerControls"/>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_dlc_DocId" ma:index="16" nillable="true" ma:displayName="Document ID Value" ma:description="The value of the document ID assigned to this item." ma:internalName="_dlc_DocId" ma:readOnly="true">
      <xsd:simpleType>
        <xsd:restriction base="dms:Text"/>
      </xsd:simpleType>
    </xsd:element>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61FDCBCC-312F-4328-8BFE-312BFF9A0D02}">
  <ds:schemaRefs>
    <ds:schemaRef ds:uri="http://schemas.microsoft.com/sharepoint/v3/contenttype/forms"/>
  </ds:schemaRefs>
</ds:datastoreItem>
</file>

<file path=customXml/itemProps2.xml><?xml version="1.0" encoding="utf-8"?>
<ds:datastoreItem xmlns:ds="http://schemas.openxmlformats.org/officeDocument/2006/customXml" ds:itemID="{9796A5CA-B392-400E-8358-3510113FC6DA}">
  <ds:schemaRefs>
    <ds:schemaRef ds:uri="http://schemas.microsoft.com/office/2006/metadata/properties"/>
    <ds:schemaRef ds:uri="http://schemas.microsoft.com/office/infopath/2007/PartnerControls"/>
    <ds:schemaRef ds:uri="d200f07c-fc98-43f5-91a5-59456e2960b4"/>
    <ds:schemaRef ds:uri="ed1957ae-fbde-4d2f-9dc0-23e2c48faa68"/>
  </ds:schemaRefs>
</ds:datastoreItem>
</file>

<file path=customXml/itemProps3.xml><?xml version="1.0" encoding="utf-8"?>
<ds:datastoreItem xmlns:ds="http://schemas.openxmlformats.org/officeDocument/2006/customXml" ds:itemID="{A3E5DB94-1385-48D4-A49E-F501021ABB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200f07c-fc98-43f5-91a5-59456e2960b4"/>
    <ds:schemaRef ds:uri="ed1957ae-fbde-4d2f-9dc0-23e2c48faa6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CBD48CE5-1280-40FA-B908-41EB9B3E53A2}">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Contents</vt:lpstr>
      <vt:lpstr>1. RCs</vt:lpstr>
      <vt:lpstr>2. RC charts</vt:lpstr>
      <vt:lpstr>3. RCs change</vt:lpstr>
      <vt:lpstr>4. RCs, compts of change</vt:lpstr>
      <vt:lpstr>5. TAs</vt:lpstr>
      <vt:lpstr>6. TA charts</vt:lpstr>
      <vt:lpstr>7. TAs change</vt:lpstr>
      <vt:lpstr>8. TAs, compts of change</vt:lpstr>
      <vt:lpstr>9. Median age </vt:lpstr>
      <vt:lpstr>'1. RCs'!DatabaseSpecific</vt:lpstr>
      <vt:lpstr>'7. TAs change'!Print_Area</vt:lpstr>
    </vt:vector>
  </TitlesOfParts>
  <Manager/>
  <Company>Environment Canterbury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Bromell</dc:creator>
  <cp:keywords/>
  <dc:description/>
  <cp:lastModifiedBy>Ryan Condon</cp:lastModifiedBy>
  <cp:revision/>
  <dcterms:created xsi:type="dcterms:W3CDTF">2014-05-22T21:13:05Z</dcterms:created>
  <dcterms:modified xsi:type="dcterms:W3CDTF">2024-01-22T21:08:14Z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0x010100DC4D0228905A94418AB23C27A1D7BDCA00002D6DDD51B9F143981E1628B3CF9F4E</vt:lpwstr>
  </property>
  <property fmtid="{D5CDD505-2E9C-101B-9397-08002B2CF9AE}" pid="3" name="_dlc_DocIdItemGuid">
    <vt:lpwstr>5a023dce-145c-4deb-85c6-6ab5d7eee348</vt:lpwstr>
  </property>
  <property fmtid="{D5CDD505-2E9C-101B-9397-08002B2CF9AE}" pid="4" name="Project/Subject">
    <vt:lpwstr>Canterbury's people website</vt:lpwstr>
  </property>
  <property fmtid="{D5CDD505-2E9C-101B-9397-08002B2CF9AE}" pid="5" name="Document ID Value">
    <vt:lpwstr>DOCID-1313-119</vt:lpwstr>
  </property>
  <property fmtid="{D5CDD505-2E9C-101B-9397-08002B2CF9AE}" pid="6" name="Document Status">
    <vt:lpwstr>Draft</vt:lpwstr>
  </property>
</Properties>
</file>